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2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<sst xmlns="http://schemas.openxmlformats.org/spreadsheetml/2006/main" count="247" uniqueCount="200">
  <si>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</si>
  <si>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</si>
  <si>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</si>
  <si>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</si>
  <si>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</si>
  <si>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</si>
  <si>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</si>
  <si>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</si>
  <si>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</si>
  <si>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</si>
  <si>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</si>
  <si>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</si>
  <si>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</si>
  <si>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</si>
  <si>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</si>
  <si>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</si>
  <si>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</si>
  <si>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</si>
  <si>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</si>
  <si>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</si>
  <si>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</si>
  <si>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</si>
  <si>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</si>
  <si>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</si>
  <si>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</si>
  <si>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</si>
  <si>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</si>
  <si>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</si>
  <si>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</si>
  <si>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</si>
  <si>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</si>
  <si>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</si>
  <si>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</si>
  <si>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</si>
  <si>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</si>
  <si>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</si>
  <si>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</si>
  <si>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</si>
  <si>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</si>
  <si>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</si>
  <si>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</si>
  <si>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</si>
  <si>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</si>
  <si>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</si>
  <si>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</si>
  <si>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</si>
  <si>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</si>
  <si>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</si>
  <si>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</si>
  <si>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</si>
  <si>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</si>
  <si>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</si>
  <si>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</si>
  <si>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</si>
  <si>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</si>
  <si>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</si>
  <si>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</si>
  <si>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</si>
  <si>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</si>
  <si>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</si>
  <si>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</si>
  <si>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</si>
  <si>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</si>
  <si>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</si>
  <si>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</si>
  <si>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</si>
  <si>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</si>
  <si>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</si>
  <si>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</si>
  <si>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</si>
  <si>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</si>
  <si>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</si>
  <si>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</si>
  <si>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</si>
  <si>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</si>
  <si>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</si>
  <si>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</si>
  <si>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</si>
  <si>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</si>
  <si>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</si>
  <si>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</si>
  <si>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</si>
  <si>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</si>
  <si>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</si>
  <si>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</si>
  <si>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</si>
  <si>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</si>
  <si>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</si>
  <si>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</si>
  <si>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</si>
  <si>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</si>
  <si>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</si>
  <si>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</si>
  <si>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</si>
  <si>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</si>
  <si>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</si>
  <si>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</si>
  <si>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</si>
  <si>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</si>
  <si>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</si>
  <si>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</si>
  <si>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</si>
  <si>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</si>
  <si>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</si>
  <si>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</si>
  <si>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</si>
  <si>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</si>
  <si>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</si>
  <si>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</si>
  <si>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</si>
  <si>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</si>
  <si>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</si>
  <si>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</si>
  <si>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</si>
  <si>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</si>
  <si>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</si>
  <si>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</si>
  <si>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</si>
  <si>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</si>
  <si>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</si>
  <si>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</si>
  <si>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</si>
  <si>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</si>
  <si>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</si>
  <si>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</si>
  <si>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</si>
  <si>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</si>
  <si>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</si>
  <si>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</si>
  <si>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</si>
  <si>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</si>
  <si>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</si>
  <si>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</si>
  <si>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</si>
  <si>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</si>
  <si>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</si>
  <si>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</si>
  <si>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</si>
  <si>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</si>
  <si>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</si>
  <si>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</si>
  <si>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</si>
  <si>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</si>
  <si>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</si>
  <si>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</si>
  <si>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</si>
  <si>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</si>
  <si>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</si>
  <si>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</si>
  <si>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</si>
  <si>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</si>
  <si>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</si>
  <si>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</si>
  <si>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</si>
  <si>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</si>
  <si>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</si>
  <si>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</si>
  <si>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</si>
  <si>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</si>
  <si>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</si>
  <si>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</si>
  <si>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</si>
  <si>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</si>
  <si>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</si>
  <si>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</si>
  <si>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</si>
  <si>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</si>
  <si>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</si>
  <si>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</si>
  <si>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</si>
  <si>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</si>
  <si>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</si>
  <si>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</si>
  <si>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</si>
  <si>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</si>
  <si>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</si>
  <si>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</si>
  <si>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</si>
  <si>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</si>
  <si>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</si>
  <si>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</si>
  <si>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</si>
  <si>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</si>
  <si>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</si>
  <si>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</si>
  <si>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</si>
  <si>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</si>
  <si>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</si>
  <si>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</si>
  <si>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</si>
  <si>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</si>
  <si>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</si>
  <si>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</si>
  <si>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</si>
  <si>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</si>
  <si>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</si>
  <si>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Отчетен период: 30.06.2016 г.</t>
  </si>
  <si>
    <t>Дата: 29.07.2016 г.</t>
  </si>
  <si>
    <t>31.12.2015</t>
  </si>
  <si>
    <t>31.12.2014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</si>
</sst>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0" xfId="59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>
      <alignment/>
      <protection/>
    </xf>
    <xf numFmtId="0" fontId="6" fillId="0" borderId="0" xfId="60" applyFont="1" applyFill="1" applyAlignment="1" applyProtection="1">
      <alignment horizontal="center" vertical="center" wrapText="1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7" fillId="0" borderId="0" xfId="58" applyFont="1" applyFill="1" applyAlignment="1">
      <alignment vertical="center" wrapText="1"/>
      <protection/>
    </xf>
    <xf numFmtId="0" fontId="6" fillId="0" borderId="0" xfId="62" applyFont="1" applyFill="1" applyAlignment="1" applyProtection="1">
      <alignment horizontal="center"/>
      <protection locked="0"/>
    </xf>
    <xf numFmtId="14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0" fontId="7" fillId="0" borderId="0" xfId="58" applyFont="1" applyFill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Alignment="1">
      <alignment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10" xfId="58" applyNumberFormat="1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3" fontId="14" fillId="0" borderId="0" xfId="58" applyNumberFormat="1" applyFont="1" applyFill="1" applyBorder="1">
      <alignment/>
      <protection/>
    </xf>
    <xf numFmtId="4" fontId="7" fillId="0" borderId="0" xfId="58" applyNumberFormat="1" applyFont="1" applyFill="1">
      <alignment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/>
      <protection/>
    </xf>
    <xf numFmtId="3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4" fillId="0" borderId="10" xfId="59" applyNumberFormat="1" applyFont="1" applyFill="1" applyBorder="1" applyAlignment="1">
      <alignment horizontal="right" vertical="center"/>
      <protection/>
    </xf>
    <xf numFmtId="0" fontId="35" fillId="0" borderId="0" xfId="0" applyFont="1" applyFill="1" applyAlignment="1">
      <alignment horizontal="center"/>
    </xf>
    <xf numFmtId="3" fontId="35" fillId="0" borderId="0" xfId="0" applyNumberFormat="1" applyFont="1" applyFill="1" applyAlignment="1">
      <alignment horizontal="center"/>
    </xf>
    <xf numFmtId="0" fontId="7" fillId="0" borderId="0" xfId="58" applyFont="1" applyFill="1" applyAlignment="1">
      <alignment horizontal="right"/>
      <protection/>
    </xf>
    <xf numFmtId="0" fontId="13" fillId="0" borderId="0" xfId="58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right" vertical="top"/>
      <protection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5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" xfId="58"/>
    <cellStyle name="Normal_DF DSK_Standard_balance (30.06.2008) 3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42.28125" style="116" customWidth="1"/>
    <col min="2" max="2" width="11.421875" style="116" customWidth="1"/>
    <col min="3" max="3" width="10.57421875" style="116" customWidth="1"/>
    <col min="4" max="4" width="51.421875" style="116" customWidth="1"/>
    <col min="5" max="5" width="11.421875" style="116" customWidth="1"/>
    <col min="6" max="6" width="13.28125" style="116" customWidth="1"/>
    <col min="7" max="7" width="9.140625" style="116" customWidth="1"/>
    <col min="8" max="8" width="16.57421875" style="116" bestFit="1" customWidth="1"/>
    <col min="9" max="16384" width="9.140625" style="116" customWidth="1"/>
  </cols>
  <sheetData>
    <row r="1" spans="5:6" ht="12">
      <c r="E1" s="173" t="s">
        <v>158</v>
      </c>
      <c r="F1" s="173"/>
    </row>
    <row r="2" spans="1:6" ht="12" customHeight="1">
      <c r="A2" s="2"/>
      <c r="B2" s="117"/>
      <c r="C2" s="174" t="s">
        <v>0</v>
      </c>
      <c r="D2" s="174"/>
      <c r="E2" s="118"/>
      <c r="F2" s="118"/>
    </row>
    <row r="3" spans="1:6" ht="21" customHeight="1">
      <c r="A3" s="1" t="s">
        <v>195</v>
      </c>
      <c r="B3" s="119"/>
      <c r="C3" s="2"/>
      <c r="D3" s="2"/>
      <c r="E3" s="175" t="s">
        <v>181</v>
      </c>
      <c r="F3" s="175"/>
    </row>
    <row r="4" spans="1:6" ht="16.5" customHeight="1">
      <c r="A4" s="1" t="s">
        <v>196</v>
      </c>
      <c r="B4" s="119"/>
      <c r="C4" s="3"/>
      <c r="D4" s="3"/>
      <c r="E4" s="118"/>
      <c r="F4" s="120" t="s">
        <v>80</v>
      </c>
    </row>
    <row r="5" spans="1:6" ht="50.25" customHeight="1">
      <c r="A5" s="4" t="s">
        <v>1</v>
      </c>
      <c r="B5" s="121" t="s">
        <v>2</v>
      </c>
      <c r="C5" s="121" t="s">
        <v>3</v>
      </c>
      <c r="D5" s="5" t="s">
        <v>7</v>
      </c>
      <c r="E5" s="121" t="s">
        <v>4</v>
      </c>
      <c r="F5" s="121" t="s">
        <v>5</v>
      </c>
    </row>
    <row r="6" spans="1:6" ht="12">
      <c r="A6" s="4" t="s">
        <v>6</v>
      </c>
      <c r="B6" s="4">
        <v>1</v>
      </c>
      <c r="C6" s="4">
        <v>2</v>
      </c>
      <c r="D6" s="5" t="s">
        <v>6</v>
      </c>
      <c r="E6" s="4">
        <v>1</v>
      </c>
      <c r="F6" s="4">
        <v>2</v>
      </c>
    </row>
    <row r="7" spans="1:6" ht="12">
      <c r="A7" s="6" t="s">
        <v>8</v>
      </c>
      <c r="B7" s="122"/>
      <c r="C7" s="122"/>
      <c r="D7" s="123" t="s">
        <v>28</v>
      </c>
      <c r="E7" s="122"/>
      <c r="F7" s="122"/>
    </row>
    <row r="8" spans="1:30" ht="12.75">
      <c r="A8" s="124" t="s">
        <v>29</v>
      </c>
      <c r="B8" s="125"/>
      <c r="C8" s="125"/>
      <c r="D8" s="124" t="s">
        <v>30</v>
      </c>
      <c r="E8" s="126">
        <v>32638307</v>
      </c>
      <c r="F8" s="126">
        <v>30742442</v>
      </c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</row>
    <row r="9" spans="1:30" ht="12">
      <c r="A9" s="125" t="s">
        <v>152</v>
      </c>
      <c r="B9" s="125"/>
      <c r="C9" s="125"/>
      <c r="D9" s="124" t="s">
        <v>31</v>
      </c>
      <c r="E9" s="128"/>
      <c r="F9" s="128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ht="24">
      <c r="A10" s="125" t="s">
        <v>98</v>
      </c>
      <c r="B10" s="125"/>
      <c r="C10" s="125"/>
      <c r="D10" s="125" t="s">
        <v>151</v>
      </c>
      <c r="E10" s="129">
        <v>13605775</v>
      </c>
      <c r="F10" s="169">
        <v>12485194</v>
      </c>
      <c r="G10" s="127"/>
      <c r="H10" s="1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30" ht="20.25" customHeight="1">
      <c r="A11" s="125" t="s">
        <v>107</v>
      </c>
      <c r="B11" s="125"/>
      <c r="C11" s="125"/>
      <c r="D11" s="125" t="s">
        <v>32</v>
      </c>
      <c r="E11" s="128"/>
      <c r="F11" s="128"/>
      <c r="G11" s="127"/>
      <c r="H11" s="130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</row>
    <row r="12" spans="1:30" ht="12">
      <c r="A12" s="125" t="s">
        <v>143</v>
      </c>
      <c r="B12" s="125"/>
      <c r="C12" s="125"/>
      <c r="D12" s="125" t="s">
        <v>115</v>
      </c>
      <c r="E12" s="128"/>
      <c r="F12" s="128"/>
      <c r="G12" s="127"/>
      <c r="H12" s="130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</row>
    <row r="13" spans="1:30" ht="12.75">
      <c r="A13" s="131" t="s">
        <v>12</v>
      </c>
      <c r="B13" s="125"/>
      <c r="C13" s="125"/>
      <c r="D13" s="131" t="s">
        <v>27</v>
      </c>
      <c r="E13" s="126">
        <f>E10+E11+E12</f>
        <v>13605775</v>
      </c>
      <c r="F13" s="126">
        <f>F10+F11+F12</f>
        <v>12485194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</row>
    <row r="14" spans="1:30" ht="12">
      <c r="A14" s="124" t="s">
        <v>178</v>
      </c>
      <c r="B14" s="125"/>
      <c r="C14" s="125"/>
      <c r="D14" s="124" t="s">
        <v>33</v>
      </c>
      <c r="E14" s="128"/>
      <c r="F14" s="128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</row>
    <row r="15" spans="1:30" ht="12.75">
      <c r="A15" s="131" t="s">
        <v>39</v>
      </c>
      <c r="B15" s="129">
        <f>B13+B14</f>
        <v>0</v>
      </c>
      <c r="C15" s="129">
        <f>C13+C14</f>
        <v>0</v>
      </c>
      <c r="D15" s="125" t="s">
        <v>34</v>
      </c>
      <c r="E15" s="129">
        <f>E16-E17</f>
        <v>5296126</v>
      </c>
      <c r="F15" s="129">
        <f>F16-F17</f>
        <v>4829219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</row>
    <row r="16" spans="1:30" ht="12.75">
      <c r="A16" s="123" t="s">
        <v>41</v>
      </c>
      <c r="B16" s="128"/>
      <c r="C16" s="128"/>
      <c r="D16" s="125" t="s">
        <v>35</v>
      </c>
      <c r="E16" s="129">
        <v>5296126</v>
      </c>
      <c r="F16" s="129">
        <v>4829219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</row>
    <row r="17" spans="1:30" ht="12">
      <c r="A17" s="123" t="s">
        <v>43</v>
      </c>
      <c r="B17" s="128"/>
      <c r="C17" s="128"/>
      <c r="D17" s="125" t="s">
        <v>36</v>
      </c>
      <c r="E17" s="128"/>
      <c r="F17" s="128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</row>
    <row r="18" spans="1:30" ht="12.75">
      <c r="A18" s="122" t="s">
        <v>9</v>
      </c>
      <c r="B18" s="128"/>
      <c r="C18" s="128"/>
      <c r="D18" s="122" t="s">
        <v>37</v>
      </c>
      <c r="E18" s="132">
        <v>356341</v>
      </c>
      <c r="F18" s="129">
        <v>466907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</row>
    <row r="19" spans="1:30" ht="12.75">
      <c r="A19" s="122" t="s">
        <v>10</v>
      </c>
      <c r="B19" s="132">
        <v>12302259</v>
      </c>
      <c r="C19" s="132">
        <v>2639040</v>
      </c>
      <c r="D19" s="131" t="s">
        <v>38</v>
      </c>
      <c r="E19" s="126">
        <f>E15+E18</f>
        <v>5652467</v>
      </c>
      <c r="F19" s="126">
        <f>F15+F18</f>
        <v>5296126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ht="12.75">
      <c r="A20" s="122" t="s">
        <v>179</v>
      </c>
      <c r="B20" s="129">
        <v>13721059</v>
      </c>
      <c r="C20" s="129">
        <v>17538787</v>
      </c>
      <c r="D20" s="133" t="s">
        <v>40</v>
      </c>
      <c r="E20" s="126">
        <f>E8+E13+E19</f>
        <v>51896549</v>
      </c>
      <c r="F20" s="126">
        <f>F8+F13+F19</f>
        <v>48523762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</row>
    <row r="21" spans="1:30" ht="12">
      <c r="A21" s="122" t="s">
        <v>142</v>
      </c>
      <c r="B21" s="128"/>
      <c r="C21" s="128"/>
      <c r="D21" s="134"/>
      <c r="E21" s="128"/>
      <c r="F21" s="128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</row>
    <row r="22" spans="1:30" ht="12.75">
      <c r="A22" s="133" t="s">
        <v>12</v>
      </c>
      <c r="B22" s="126">
        <f>SUM(B19:B21)</f>
        <v>26023318</v>
      </c>
      <c r="C22" s="126">
        <f>SUM(C19:C21)</f>
        <v>20177827</v>
      </c>
      <c r="D22" s="122"/>
      <c r="E22" s="128"/>
      <c r="F22" s="128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</row>
    <row r="23" spans="1:30" ht="12">
      <c r="A23" s="123" t="s">
        <v>117</v>
      </c>
      <c r="B23" s="128"/>
      <c r="C23" s="128"/>
      <c r="D23" s="123" t="s">
        <v>42</v>
      </c>
      <c r="E23" s="128"/>
      <c r="F23" s="128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</row>
    <row r="24" spans="1:30" ht="12.75">
      <c r="A24" s="122" t="s">
        <v>152</v>
      </c>
      <c r="B24" s="129">
        <f>SUM(B25:B28)</f>
        <v>22960060</v>
      </c>
      <c r="C24" s="129">
        <f>SUM(C25:C28)</f>
        <v>25744244</v>
      </c>
      <c r="D24" s="135" t="s">
        <v>153</v>
      </c>
      <c r="E24" s="128"/>
      <c r="F24" s="128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1:30" ht="12.75">
      <c r="A25" s="122" t="s">
        <v>98</v>
      </c>
      <c r="B25" s="136"/>
      <c r="C25" s="136"/>
      <c r="D25" s="125" t="s">
        <v>139</v>
      </c>
      <c r="E25" s="129">
        <f>SUM(E26:E27)</f>
        <v>45109</v>
      </c>
      <c r="F25" s="129">
        <f>SUM(F26:F27)</f>
        <v>43661</v>
      </c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</row>
    <row r="26" spans="1:6" ht="12.75">
      <c r="A26" s="122" t="s">
        <v>112</v>
      </c>
      <c r="B26" s="136"/>
      <c r="C26" s="136"/>
      <c r="D26" s="125" t="s">
        <v>180</v>
      </c>
      <c r="E26" s="129">
        <v>420</v>
      </c>
      <c r="F26" s="129">
        <v>410</v>
      </c>
    </row>
    <row r="27" spans="1:6" ht="12.75">
      <c r="A27" s="122" t="s">
        <v>107</v>
      </c>
      <c r="B27" s="137">
        <v>22960060</v>
      </c>
      <c r="C27" s="137">
        <v>25744244</v>
      </c>
      <c r="D27" s="125" t="s">
        <v>100</v>
      </c>
      <c r="E27" s="129">
        <v>44689</v>
      </c>
      <c r="F27" s="129">
        <v>43251</v>
      </c>
    </row>
    <row r="28" spans="1:6" ht="12">
      <c r="A28" s="122" t="s">
        <v>11</v>
      </c>
      <c r="B28" s="136"/>
      <c r="C28" s="136"/>
      <c r="D28" s="122" t="s">
        <v>111</v>
      </c>
      <c r="E28" s="136"/>
      <c r="F28" s="136"/>
    </row>
    <row r="29" spans="1:6" ht="12">
      <c r="A29" s="122" t="s">
        <v>144</v>
      </c>
      <c r="B29" s="136"/>
      <c r="C29" s="136"/>
      <c r="D29" s="135" t="s">
        <v>135</v>
      </c>
      <c r="E29" s="136"/>
      <c r="F29" s="136"/>
    </row>
    <row r="30" spans="1:6" ht="12.75">
      <c r="A30" s="122" t="s">
        <v>145</v>
      </c>
      <c r="B30" s="137">
        <v>2569632</v>
      </c>
      <c r="C30" s="137">
        <v>2177890</v>
      </c>
      <c r="D30" s="122" t="s">
        <v>154</v>
      </c>
      <c r="E30" s="136"/>
      <c r="F30" s="136"/>
    </row>
    <row r="31" spans="1:6" ht="12">
      <c r="A31" s="122" t="s">
        <v>146</v>
      </c>
      <c r="B31" s="136"/>
      <c r="C31" s="136"/>
      <c r="D31" s="135" t="s">
        <v>109</v>
      </c>
      <c r="E31" s="136"/>
      <c r="F31" s="136"/>
    </row>
    <row r="32" spans="1:6" ht="12">
      <c r="A32" s="122" t="s">
        <v>147</v>
      </c>
      <c r="B32" s="136"/>
      <c r="C32" s="136"/>
      <c r="D32" s="135" t="s">
        <v>110</v>
      </c>
      <c r="E32" s="136"/>
      <c r="F32" s="136"/>
    </row>
    <row r="33" spans="1:6" ht="12">
      <c r="A33" s="122" t="s">
        <v>148</v>
      </c>
      <c r="B33" s="136"/>
      <c r="C33" s="136"/>
      <c r="D33" s="135" t="s">
        <v>155</v>
      </c>
      <c r="E33" s="136"/>
      <c r="F33" s="136"/>
    </row>
    <row r="34" spans="1:6" ht="12.75">
      <c r="A34" s="133" t="s">
        <v>13</v>
      </c>
      <c r="B34" s="126">
        <f>B24+B29+B30+B31+B32+B33</f>
        <v>25529692</v>
      </c>
      <c r="C34" s="126">
        <f>C24+C29+C30+C31+C32+C33</f>
        <v>27922134</v>
      </c>
      <c r="D34" s="122" t="s">
        <v>156</v>
      </c>
      <c r="E34" s="136"/>
      <c r="F34" s="136"/>
    </row>
    <row r="35" spans="1:6" ht="15" customHeight="1">
      <c r="A35" s="123" t="s">
        <v>114</v>
      </c>
      <c r="B35" s="136"/>
      <c r="C35" s="136"/>
      <c r="D35" s="135" t="s">
        <v>157</v>
      </c>
      <c r="E35" s="136"/>
      <c r="F35" s="136"/>
    </row>
    <row r="36" spans="1:6" ht="13.5" customHeight="1">
      <c r="A36" s="125" t="s">
        <v>149</v>
      </c>
      <c r="B36" s="137">
        <v>384789</v>
      </c>
      <c r="C36" s="137">
        <v>453216</v>
      </c>
      <c r="D36" s="135" t="s">
        <v>116</v>
      </c>
      <c r="E36" s="136">
        <v>24394</v>
      </c>
      <c r="F36" s="136">
        <v>5206</v>
      </c>
    </row>
    <row r="37" spans="1:6" ht="12.75">
      <c r="A37" s="125" t="s">
        <v>99</v>
      </c>
      <c r="B37" s="136"/>
      <c r="C37" s="136"/>
      <c r="D37" s="133" t="s">
        <v>12</v>
      </c>
      <c r="E37" s="126">
        <f>E25+E29+E30+E31+E32+E33+E34+E35+E36</f>
        <v>69503</v>
      </c>
      <c r="F37" s="126">
        <f>F25+F29+F30+F31+F32+F33+F34+F35+F36</f>
        <v>48867</v>
      </c>
    </row>
    <row r="38" spans="1:6" ht="12.75">
      <c r="A38" s="125" t="s">
        <v>150</v>
      </c>
      <c r="B38" s="136"/>
      <c r="C38" s="136"/>
      <c r="D38" s="133" t="s">
        <v>45</v>
      </c>
      <c r="E38" s="126">
        <f>E37</f>
        <v>69503</v>
      </c>
      <c r="F38" s="126">
        <f>F37</f>
        <v>48867</v>
      </c>
    </row>
    <row r="39" spans="1:6" ht="12.75">
      <c r="A39" s="125" t="s">
        <v>108</v>
      </c>
      <c r="B39" s="138">
        <v>28253</v>
      </c>
      <c r="C39" s="138">
        <v>19452</v>
      </c>
      <c r="D39" s="122"/>
      <c r="E39" s="136"/>
      <c r="F39" s="136"/>
    </row>
    <row r="40" spans="1:6" ht="12.75">
      <c r="A40" s="131" t="s">
        <v>14</v>
      </c>
      <c r="B40" s="126">
        <f>SUM(B36:B39)</f>
        <v>413042</v>
      </c>
      <c r="C40" s="126">
        <f>SUM(C36:C39)</f>
        <v>472668</v>
      </c>
      <c r="D40" s="122"/>
      <c r="E40" s="136"/>
      <c r="F40" s="136"/>
    </row>
    <row r="41" spans="1:6" ht="12">
      <c r="A41" s="124" t="s">
        <v>44</v>
      </c>
      <c r="B41" s="136"/>
      <c r="C41" s="136"/>
      <c r="D41" s="122"/>
      <c r="E41" s="136"/>
      <c r="F41" s="136"/>
    </row>
    <row r="42" spans="1:6" ht="12.75">
      <c r="A42" s="131" t="s">
        <v>45</v>
      </c>
      <c r="B42" s="126">
        <f>B22+B34+B40+B41</f>
        <v>51966052</v>
      </c>
      <c r="C42" s="126">
        <f>C22+C34+C40+C41</f>
        <v>48572629</v>
      </c>
      <c r="D42" s="122"/>
      <c r="E42" s="136"/>
      <c r="F42" s="136"/>
    </row>
    <row r="43" spans="1:6" ht="12.75" customHeight="1">
      <c r="A43" s="122"/>
      <c r="B43" s="136"/>
      <c r="C43" s="136"/>
      <c r="D43" s="122"/>
      <c r="E43" s="136"/>
      <c r="F43" s="136"/>
    </row>
    <row r="44" spans="1:6" ht="12.75">
      <c r="A44" s="131" t="s">
        <v>47</v>
      </c>
      <c r="B44" s="126">
        <f>B15+B42</f>
        <v>51966052</v>
      </c>
      <c r="C44" s="126">
        <f>C15+C42</f>
        <v>48572629</v>
      </c>
      <c r="D44" s="131" t="s">
        <v>46</v>
      </c>
      <c r="E44" s="126">
        <f>E20+E38</f>
        <v>51966052</v>
      </c>
      <c r="F44" s="126">
        <f>F20+F38</f>
        <v>48572629</v>
      </c>
    </row>
    <row r="45" spans="2:7" ht="12">
      <c r="B45" s="139"/>
      <c r="C45" s="139"/>
      <c r="D45" s="139"/>
      <c r="E45" s="139"/>
      <c r="F45" s="139"/>
      <c r="G45" s="139"/>
    </row>
    <row r="46" spans="1:7" ht="12">
      <c r="A46" s="127" t="s">
        <v>197</v>
      </c>
      <c r="B46" s="176"/>
      <c r="C46" s="176"/>
      <c r="D46" s="176"/>
      <c r="E46" s="176"/>
      <c r="F46" s="130"/>
      <c r="G46" s="139"/>
    </row>
    <row r="47" spans="2:8" ht="12">
      <c r="B47" s="139"/>
      <c r="C47" s="139"/>
      <c r="D47" s="139"/>
      <c r="E47" s="139"/>
      <c r="F47" s="139"/>
      <c r="G47" s="139"/>
      <c r="H47" s="146">
        <f>E44-B44</f>
        <v>0</v>
      </c>
    </row>
    <row r="48" spans="1:8" ht="12.75">
      <c r="A48" s="177" t="s">
        <v>113</v>
      </c>
      <c r="B48" s="177"/>
      <c r="C48" s="177"/>
      <c r="D48" s="114" t="s">
        <v>184</v>
      </c>
      <c r="E48" s="140"/>
      <c r="F48" s="141"/>
      <c r="G48" s="139"/>
      <c r="H48" s="142"/>
    </row>
    <row r="49" spans="1:6" ht="12">
      <c r="A49" s="172" t="s">
        <v>185</v>
      </c>
      <c r="B49" s="172"/>
      <c r="C49" s="172"/>
      <c r="D49" s="115" t="s">
        <v>186</v>
      </c>
      <c r="E49" s="143"/>
      <c r="F49" s="144"/>
    </row>
    <row r="50" spans="4:6" ht="12">
      <c r="D50" s="115"/>
      <c r="E50" s="143"/>
      <c r="F50" s="144"/>
    </row>
    <row r="51" spans="4:6" ht="12">
      <c r="D51" s="115"/>
      <c r="E51" s="143"/>
      <c r="F51" s="144"/>
    </row>
    <row r="52" spans="4:6" ht="12">
      <c r="D52" s="115"/>
      <c r="E52" s="145"/>
      <c r="F52" s="144"/>
    </row>
    <row r="53" spans="2:7" ht="12.75">
      <c r="B53" s="146"/>
      <c r="D53" s="143"/>
      <c r="E53" s="147"/>
      <c r="F53" s="139"/>
      <c r="G53" s="139"/>
    </row>
    <row r="54" spans="4:7" ht="12.75">
      <c r="D54" s="114" t="s">
        <v>187</v>
      </c>
      <c r="E54" s="140"/>
      <c r="G54" s="139"/>
    </row>
    <row r="55" spans="4:7" ht="12.75">
      <c r="D55" s="148"/>
      <c r="E55" s="148"/>
      <c r="F55" s="139"/>
      <c r="G55" s="139"/>
    </row>
    <row r="56" spans="4:7" ht="12">
      <c r="D56" s="115" t="s">
        <v>188</v>
      </c>
      <c r="E56" s="143"/>
      <c r="F56" s="139"/>
      <c r="G56" s="139"/>
    </row>
    <row r="57" spans="1:7" ht="12">
      <c r="A57" s="127"/>
      <c r="B57" s="127"/>
      <c r="C57" s="127"/>
      <c r="D57" s="127"/>
      <c r="E57" s="127"/>
      <c r="F57" s="139"/>
      <c r="G57" s="139"/>
    </row>
    <row r="58" spans="1:7" ht="12">
      <c r="A58" s="139"/>
      <c r="B58" s="139"/>
      <c r="C58" s="139"/>
      <c r="D58" s="139"/>
      <c r="E58" s="139"/>
      <c r="F58" s="139"/>
      <c r="G58" s="139"/>
    </row>
    <row r="59" spans="1:7" ht="12">
      <c r="A59" s="139"/>
      <c r="B59" s="139"/>
      <c r="C59" s="139"/>
      <c r="D59" s="139"/>
      <c r="E59" s="139"/>
      <c r="F59" s="139"/>
      <c r="G59" s="139"/>
    </row>
    <row r="60" spans="1:7" ht="12">
      <c r="A60" s="139"/>
      <c r="B60" s="139"/>
      <c r="C60" s="139"/>
      <c r="D60" s="139"/>
      <c r="E60" s="139"/>
      <c r="F60" s="139"/>
      <c r="G60" s="139"/>
    </row>
    <row r="61" spans="1:7" ht="12">
      <c r="A61" s="139"/>
      <c r="B61" s="139"/>
      <c r="C61" s="139"/>
      <c r="D61" s="139"/>
      <c r="E61" s="139"/>
      <c r="F61" s="139"/>
      <c r="G61" s="139"/>
    </row>
    <row r="62" spans="1:7" ht="12">
      <c r="A62" s="139"/>
      <c r="B62" s="139"/>
      <c r="C62" s="139"/>
      <c r="D62" s="149"/>
      <c r="E62" s="139"/>
      <c r="F62" s="139"/>
      <c r="G62" s="139"/>
    </row>
    <row r="63" spans="1:7" s="127" customFormat="1" ht="12">
      <c r="A63" s="149"/>
      <c r="B63" s="149"/>
      <c r="C63" s="149"/>
      <c r="D63" s="149"/>
      <c r="E63" s="149"/>
      <c r="F63" s="149"/>
      <c r="G63" s="149"/>
    </row>
    <row r="64" spans="1:7" s="127" customFormat="1" ht="12">
      <c r="A64" s="149"/>
      <c r="B64" s="149"/>
      <c r="C64" s="149"/>
      <c r="D64" s="150"/>
      <c r="E64" s="149"/>
      <c r="F64" s="149"/>
      <c r="G64" s="149"/>
    </row>
    <row r="65" s="127" customFormat="1" ht="12"/>
    <row r="66" s="127" customFormat="1" ht="12"/>
    <row r="67" s="127" customFormat="1" ht="12"/>
    <row r="68" s="127" customFormat="1" ht="12"/>
    <row r="69" s="127" customFormat="1" ht="12"/>
    <row r="70" s="127" customFormat="1" ht="12"/>
    <row r="71" s="127" customFormat="1" ht="12"/>
    <row r="72" s="127" customFormat="1" ht="12"/>
    <row r="73" s="127" customFormat="1" ht="12"/>
    <row r="74" s="127" customFormat="1" ht="12"/>
    <row r="75" s="127" customFormat="1" ht="12"/>
  </sheetData>
  <sheetProtection/>
  <mergeCells count="7">
    <mergeCell ref="A49:C49"/>
    <mergeCell ref="E1:F1"/>
    <mergeCell ref="C2:D2"/>
    <mergeCell ref="E3:F3"/>
    <mergeCell ref="B46:C46"/>
    <mergeCell ref="A48:C48"/>
    <mergeCell ref="D46:E46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6">
      <selection activeCell="B13" sqref="B13"/>
    </sheetView>
  </sheetViews>
  <sheetFormatPr defaultColWidth="9.140625" defaultRowHeight="12.75"/>
  <cols>
    <col min="1" max="1" width="46.00390625" style="7" customWidth="1"/>
    <col min="2" max="2" width="10.7109375" style="7" customWidth="1"/>
    <col min="3" max="3" width="12.28125" style="92" customWidth="1"/>
    <col min="4" max="4" width="43.421875" style="7" customWidth="1"/>
    <col min="5" max="5" width="13.57421875" style="7" customWidth="1"/>
    <col min="6" max="6" width="12.00390625" style="92" customWidth="1"/>
    <col min="7" max="16384" width="9.140625" style="7" customWidth="1"/>
  </cols>
  <sheetData>
    <row r="1" spans="5:6" ht="25.5" customHeight="1">
      <c r="E1" s="182" t="s">
        <v>159</v>
      </c>
      <c r="F1" s="182"/>
    </row>
    <row r="2" spans="1:6" ht="12.75" customHeight="1">
      <c r="A2" s="8"/>
      <c r="C2" s="178" t="s">
        <v>15</v>
      </c>
      <c r="D2" s="178"/>
      <c r="E2" s="9"/>
      <c r="F2" s="106"/>
    </row>
    <row r="3" spans="1:6" ht="15">
      <c r="A3" s="178" t="s">
        <v>182</v>
      </c>
      <c r="B3" s="178"/>
      <c r="C3" s="93"/>
      <c r="D3" s="10"/>
      <c r="E3" s="11"/>
      <c r="F3" s="107"/>
    </row>
    <row r="4" spans="1:6" ht="15">
      <c r="A4" s="1" t="str">
        <f>'справка № 1-КИС-БАЛАНС '!A4</f>
        <v>Отчетен период: 30.06.2016 г.</v>
      </c>
      <c r="B4" s="12"/>
      <c r="C4" s="94"/>
      <c r="D4" s="13" t="s">
        <v>181</v>
      </c>
      <c r="E4" s="179"/>
      <c r="F4" s="179"/>
    </row>
    <row r="5" spans="1:7" ht="15">
      <c r="A5" s="15"/>
      <c r="B5" s="16"/>
      <c r="C5" s="95"/>
      <c r="D5" s="17"/>
      <c r="E5" s="18"/>
      <c r="F5" s="108" t="s">
        <v>80</v>
      </c>
      <c r="G5" s="19"/>
    </row>
    <row r="6" spans="1:7" ht="28.5">
      <c r="A6" s="20" t="s">
        <v>16</v>
      </c>
      <c r="B6" s="20" t="s">
        <v>2</v>
      </c>
      <c r="C6" s="96" t="s">
        <v>5</v>
      </c>
      <c r="D6" s="20" t="s">
        <v>17</v>
      </c>
      <c r="E6" s="20" t="s">
        <v>2</v>
      </c>
      <c r="F6" s="96" t="s">
        <v>5</v>
      </c>
      <c r="G6" s="19"/>
    </row>
    <row r="7" spans="1:7" ht="14.25">
      <c r="A7" s="20" t="s">
        <v>6</v>
      </c>
      <c r="B7" s="20">
        <v>1</v>
      </c>
      <c r="C7" s="96">
        <v>2</v>
      </c>
      <c r="D7" s="20" t="s">
        <v>6</v>
      </c>
      <c r="E7" s="20">
        <v>1</v>
      </c>
      <c r="F7" s="96">
        <v>2</v>
      </c>
      <c r="G7" s="19"/>
    </row>
    <row r="8" spans="1:7" ht="18" customHeight="1">
      <c r="A8" s="21" t="s">
        <v>18</v>
      </c>
      <c r="B8" s="22"/>
      <c r="C8" s="97"/>
      <c r="D8" s="21" t="s">
        <v>19</v>
      </c>
      <c r="E8" s="23"/>
      <c r="F8" s="109"/>
      <c r="G8" s="19"/>
    </row>
    <row r="9" spans="1:7" s="27" customFormat="1" ht="15">
      <c r="A9" s="24" t="s">
        <v>20</v>
      </c>
      <c r="B9" s="25"/>
      <c r="C9" s="98"/>
      <c r="D9" s="24" t="s">
        <v>48</v>
      </c>
      <c r="E9" s="25"/>
      <c r="F9" s="98"/>
      <c r="G9" s="26"/>
    </row>
    <row r="10" spans="1:7" s="30" customFormat="1" ht="15">
      <c r="A10" s="28" t="s">
        <v>21</v>
      </c>
      <c r="B10" s="28"/>
      <c r="C10" s="99"/>
      <c r="D10" s="28" t="s">
        <v>49</v>
      </c>
      <c r="E10" s="28"/>
      <c r="F10" s="99"/>
      <c r="G10" s="29"/>
    </row>
    <row r="11" spans="1:8" s="30" customFormat="1" ht="31.5" customHeight="1">
      <c r="A11" s="28" t="s">
        <v>160</v>
      </c>
      <c r="B11" s="31">
        <v>1388066</v>
      </c>
      <c r="C11" s="31">
        <v>3473365</v>
      </c>
      <c r="D11" s="28" t="s">
        <v>50</v>
      </c>
      <c r="E11" s="31">
        <v>1506392</v>
      </c>
      <c r="F11" s="31">
        <v>3397108</v>
      </c>
      <c r="G11" s="29"/>
      <c r="H11" s="32"/>
    </row>
    <row r="12" spans="1:7" s="30" customFormat="1" ht="15.75" customHeight="1">
      <c r="A12" s="28" t="s">
        <v>22</v>
      </c>
      <c r="B12" s="31">
        <v>1388066</v>
      </c>
      <c r="C12" s="31">
        <v>3473359</v>
      </c>
      <c r="D12" s="28" t="s">
        <v>51</v>
      </c>
      <c r="E12" s="31">
        <v>1484697</v>
      </c>
      <c r="F12" s="31">
        <v>3374583</v>
      </c>
      <c r="G12" s="33"/>
    </row>
    <row r="13" spans="1:7" s="30" customFormat="1" ht="15">
      <c r="A13" s="28" t="s">
        <v>161</v>
      </c>
      <c r="B13" s="31">
        <v>853656</v>
      </c>
      <c r="C13" s="31">
        <v>1779108</v>
      </c>
      <c r="D13" s="28" t="s">
        <v>166</v>
      </c>
      <c r="E13" s="31">
        <v>838458</v>
      </c>
      <c r="F13" s="31">
        <v>1767020</v>
      </c>
      <c r="G13" s="29"/>
    </row>
    <row r="14" spans="1:7" s="30" customFormat="1" ht="15">
      <c r="A14" s="28" t="s">
        <v>23</v>
      </c>
      <c r="B14" s="31">
        <v>348</v>
      </c>
      <c r="C14" s="31">
        <v>1495</v>
      </c>
      <c r="D14" s="34" t="s">
        <v>52</v>
      </c>
      <c r="E14" s="31">
        <v>506516</v>
      </c>
      <c r="F14" s="31">
        <v>1074363</v>
      </c>
      <c r="G14" s="29"/>
    </row>
    <row r="15" spans="1:7" s="30" customFormat="1" ht="15">
      <c r="A15" s="35"/>
      <c r="B15" s="31"/>
      <c r="C15" s="100"/>
      <c r="D15" s="28" t="s">
        <v>26</v>
      </c>
      <c r="E15" s="31"/>
      <c r="F15" s="100"/>
      <c r="G15" s="29"/>
    </row>
    <row r="16" spans="1:7" s="30" customFormat="1" ht="14.25">
      <c r="A16" s="35" t="s">
        <v>24</v>
      </c>
      <c r="B16" s="36">
        <f>B11+B13+B14</f>
        <v>2242070</v>
      </c>
      <c r="C16" s="101">
        <f>C11+C13+C14</f>
        <v>5253968</v>
      </c>
      <c r="D16" s="35" t="s">
        <v>24</v>
      </c>
      <c r="E16" s="36">
        <f>E10+E11+E13+E14+E15</f>
        <v>2851366</v>
      </c>
      <c r="F16" s="101">
        <f>F10+F11+F13+F14+F15</f>
        <v>6238491</v>
      </c>
      <c r="G16" s="29"/>
    </row>
    <row r="17" spans="1:6" s="30" customFormat="1" ht="15">
      <c r="A17" s="37" t="s">
        <v>105</v>
      </c>
      <c r="B17" s="31"/>
      <c r="C17" s="100"/>
      <c r="D17" s="38" t="s">
        <v>105</v>
      </c>
      <c r="E17" s="31"/>
      <c r="F17" s="100"/>
    </row>
    <row r="18" spans="1:6" s="30" customFormat="1" ht="15">
      <c r="A18" s="39" t="s">
        <v>123</v>
      </c>
      <c r="B18" s="31"/>
      <c r="C18" s="100"/>
      <c r="D18" s="39" t="s">
        <v>53</v>
      </c>
      <c r="E18" s="31"/>
      <c r="F18" s="100"/>
    </row>
    <row r="19" spans="1:6" s="30" customFormat="1" ht="15">
      <c r="A19" s="28" t="s">
        <v>118</v>
      </c>
      <c r="B19" s="31"/>
      <c r="C19" s="100"/>
      <c r="D19" s="38"/>
      <c r="E19" s="31"/>
      <c r="F19" s="100"/>
    </row>
    <row r="20" spans="1:6" s="30" customFormat="1" ht="15">
      <c r="A20" s="28" t="s">
        <v>136</v>
      </c>
      <c r="B20" s="31">
        <v>252955</v>
      </c>
      <c r="C20" s="31">
        <v>517616</v>
      </c>
      <c r="D20" s="39"/>
      <c r="E20" s="31"/>
      <c r="F20" s="100"/>
    </row>
    <row r="21" spans="1:6" s="30" customFormat="1" ht="15">
      <c r="A21" s="28" t="s">
        <v>25</v>
      </c>
      <c r="B21" s="31"/>
      <c r="C21" s="100"/>
      <c r="D21" s="35"/>
      <c r="E21" s="31"/>
      <c r="F21" s="100"/>
    </row>
    <row r="22" spans="1:6" s="30" customFormat="1" ht="15">
      <c r="A22" s="28" t="s">
        <v>162</v>
      </c>
      <c r="B22" s="31"/>
      <c r="C22" s="100"/>
      <c r="D22" s="40"/>
      <c r="E22" s="31"/>
      <c r="F22" s="100"/>
    </row>
    <row r="23" spans="1:6" s="30" customFormat="1" ht="15">
      <c r="A23" s="28" t="s">
        <v>26</v>
      </c>
      <c r="B23" s="31"/>
      <c r="C23" s="100"/>
      <c r="D23" s="40"/>
      <c r="E23" s="31"/>
      <c r="F23" s="100"/>
    </row>
    <row r="24" spans="1:6" s="30" customFormat="1" ht="15">
      <c r="A24" s="35" t="s">
        <v>27</v>
      </c>
      <c r="B24" s="36">
        <f>SUM(B20:B23)</f>
        <v>252955</v>
      </c>
      <c r="C24" s="101">
        <f>SUM(C20:C23)</f>
        <v>517616</v>
      </c>
      <c r="D24" s="35" t="s">
        <v>27</v>
      </c>
      <c r="E24" s="31">
        <f>E18</f>
        <v>0</v>
      </c>
      <c r="F24" s="100">
        <v>0</v>
      </c>
    </row>
    <row r="25" spans="1:6" s="30" customFormat="1" ht="15">
      <c r="A25" s="37" t="s">
        <v>106</v>
      </c>
      <c r="B25" s="31"/>
      <c r="C25" s="100"/>
      <c r="D25" s="41" t="s">
        <v>106</v>
      </c>
      <c r="E25" s="31"/>
      <c r="F25" s="100"/>
    </row>
    <row r="26" spans="1:6" s="30" customFormat="1" ht="14.25">
      <c r="A26" s="39" t="s">
        <v>163</v>
      </c>
      <c r="B26" s="36">
        <f>B16+B24</f>
        <v>2495025</v>
      </c>
      <c r="C26" s="101">
        <f>C16+C24</f>
        <v>5771584</v>
      </c>
      <c r="D26" s="39" t="s">
        <v>54</v>
      </c>
      <c r="E26" s="36">
        <f>E16+E24</f>
        <v>2851366</v>
      </c>
      <c r="F26" s="101">
        <f>F16+F24</f>
        <v>6238491</v>
      </c>
    </row>
    <row r="27" spans="1:6" s="30" customFormat="1" ht="15">
      <c r="A27" s="39" t="s">
        <v>119</v>
      </c>
      <c r="B27" s="36">
        <f>E26-B26</f>
        <v>356341</v>
      </c>
      <c r="C27" s="101">
        <f>F26-C26</f>
        <v>466907</v>
      </c>
      <c r="D27" s="39" t="s">
        <v>122</v>
      </c>
      <c r="E27" s="36">
        <v>0</v>
      </c>
      <c r="F27" s="100"/>
    </row>
    <row r="28" spans="1:6" s="30" customFormat="1" ht="18.75" customHeight="1">
      <c r="A28" s="39" t="s">
        <v>164</v>
      </c>
      <c r="B28" s="36">
        <v>0</v>
      </c>
      <c r="C28" s="101">
        <v>0</v>
      </c>
      <c r="D28" s="40"/>
      <c r="E28" s="36"/>
      <c r="F28" s="100"/>
    </row>
    <row r="29" spans="1:6" s="30" customFormat="1" ht="24" customHeight="1">
      <c r="A29" s="39" t="s">
        <v>165</v>
      </c>
      <c r="B29" s="36">
        <f>B27-B28</f>
        <v>356341</v>
      </c>
      <c r="C29" s="101">
        <f>C27-C28</f>
        <v>466907</v>
      </c>
      <c r="D29" s="39" t="s">
        <v>167</v>
      </c>
      <c r="E29" s="36">
        <f>E27</f>
        <v>0</v>
      </c>
      <c r="F29" s="100"/>
    </row>
    <row r="30" spans="1:6" s="30" customFormat="1" ht="14.25" customHeight="1">
      <c r="A30" s="39" t="s">
        <v>120</v>
      </c>
      <c r="B30" s="36">
        <f>B26+B28+B29</f>
        <v>2851366</v>
      </c>
      <c r="C30" s="101">
        <f>C26+C28+C29</f>
        <v>6238491</v>
      </c>
      <c r="D30" s="39" t="s">
        <v>121</v>
      </c>
      <c r="E30" s="36">
        <f>E26+E29</f>
        <v>2851366</v>
      </c>
      <c r="F30" s="101">
        <f>F26+F29</f>
        <v>6238491</v>
      </c>
    </row>
    <row r="31" spans="1:8" s="30" customFormat="1" ht="13.5" customHeight="1">
      <c r="A31" s="42"/>
      <c r="B31" s="43"/>
      <c r="C31" s="102"/>
      <c r="D31" s="42"/>
      <c r="E31" s="43"/>
      <c r="F31" s="102"/>
      <c r="H31" s="89"/>
    </row>
    <row r="32" spans="1:6" s="30" customFormat="1" ht="17.25" customHeight="1">
      <c r="A32" s="127" t="str">
        <f>'справка № 1-КИС-БАЛАНС '!A46</f>
        <v>Дата: 29.07.2016 г.</v>
      </c>
      <c r="B32" s="44"/>
      <c r="C32" s="180"/>
      <c r="D32" s="180"/>
      <c r="E32" s="181"/>
      <c r="F32" s="181"/>
    </row>
    <row r="33" spans="1:6" s="30" customFormat="1" ht="17.25" customHeight="1">
      <c r="A33" s="44"/>
      <c r="B33" s="44"/>
      <c r="C33" s="103"/>
      <c r="D33" s="44"/>
      <c r="E33" s="45"/>
      <c r="F33" s="110"/>
    </row>
    <row r="34" spans="1:6" s="30" customFormat="1" ht="15.75" customHeight="1">
      <c r="A34" s="46" t="s">
        <v>113</v>
      </c>
      <c r="B34" s="26"/>
      <c r="C34" s="104"/>
      <c r="D34" s="46" t="s">
        <v>184</v>
      </c>
      <c r="E34" s="47"/>
      <c r="F34" s="102"/>
    </row>
    <row r="35" spans="1:6" s="30" customFormat="1" ht="15.75" customHeight="1">
      <c r="A35" s="48" t="s">
        <v>185</v>
      </c>
      <c r="B35" s="27"/>
      <c r="C35" s="105"/>
      <c r="D35" s="49" t="s">
        <v>186</v>
      </c>
      <c r="E35" s="50"/>
      <c r="F35" s="102"/>
    </row>
    <row r="36" spans="1:6" s="30" customFormat="1" ht="17.25" customHeight="1">
      <c r="A36" s="27"/>
      <c r="B36" s="27"/>
      <c r="C36" s="105"/>
      <c r="D36" s="50"/>
      <c r="E36" s="51"/>
      <c r="F36" s="102"/>
    </row>
    <row r="37" spans="1:6" s="30" customFormat="1" ht="15">
      <c r="A37" s="27"/>
      <c r="B37" s="27"/>
      <c r="C37" s="105"/>
      <c r="D37" s="52" t="s">
        <v>187</v>
      </c>
      <c r="E37" s="47"/>
      <c r="F37" s="103"/>
    </row>
    <row r="38" spans="1:6" s="30" customFormat="1" ht="15">
      <c r="A38" s="27"/>
      <c r="B38" s="27"/>
      <c r="C38" s="105"/>
      <c r="D38" s="7"/>
      <c r="E38" s="7"/>
      <c r="F38" s="103"/>
    </row>
    <row r="39" spans="1:6" s="30" customFormat="1" ht="12.75" customHeight="1">
      <c r="A39" s="27"/>
      <c r="B39" s="27"/>
      <c r="C39" s="105"/>
      <c r="D39" s="49" t="s">
        <v>188</v>
      </c>
      <c r="E39" s="50"/>
      <c r="F39" s="104"/>
    </row>
    <row r="40" spans="3:6" s="30" customFormat="1" ht="12">
      <c r="C40" s="104"/>
      <c r="F40" s="104"/>
    </row>
    <row r="41" spans="3:6" s="30" customFormat="1" ht="12">
      <c r="C41" s="104"/>
      <c r="F41" s="104"/>
    </row>
    <row r="42" spans="3:6" s="30" customFormat="1" ht="12">
      <c r="C42" s="104"/>
      <c r="F42" s="104"/>
    </row>
    <row r="43" spans="3:6" s="30" customFormat="1" ht="12">
      <c r="C43" s="104"/>
      <c r="F43" s="104"/>
    </row>
    <row r="44" spans="1:6" s="30" customFormat="1" ht="12">
      <c r="A44" s="27"/>
      <c r="C44" s="104"/>
      <c r="F44" s="104"/>
    </row>
    <row r="45" spans="3:6" s="27" customFormat="1" ht="12">
      <c r="C45" s="105"/>
      <c r="F45" s="105"/>
    </row>
    <row r="46" spans="3:6" s="27" customFormat="1" ht="12">
      <c r="C46" s="105"/>
      <c r="F46" s="105"/>
    </row>
    <row r="47" spans="3:6" s="27" customFormat="1" ht="12">
      <c r="C47" s="105"/>
      <c r="F47" s="105"/>
    </row>
    <row r="48" spans="3:6" s="27" customFormat="1" ht="12">
      <c r="C48" s="105"/>
      <c r="F48" s="105"/>
    </row>
    <row r="49" spans="3:6" s="27" customFormat="1" ht="12">
      <c r="C49" s="105"/>
      <c r="F49" s="105"/>
    </row>
    <row r="50" spans="3:6" s="27" customFormat="1" ht="12">
      <c r="C50" s="105"/>
      <c r="F50" s="105"/>
    </row>
    <row r="51" spans="3:6" s="27" customFormat="1" ht="12">
      <c r="C51" s="105"/>
      <c r="F51" s="105"/>
    </row>
    <row r="52" spans="3:6" s="27" customFormat="1" ht="12">
      <c r="C52" s="105"/>
      <c r="F52" s="105"/>
    </row>
    <row r="53" spans="3:6" s="27" customFormat="1" ht="12">
      <c r="C53" s="105"/>
      <c r="F53" s="105"/>
    </row>
    <row r="54" spans="3:6" s="27" customFormat="1" ht="12">
      <c r="C54" s="105"/>
      <c r="F54" s="105"/>
    </row>
    <row r="55" spans="1:6" s="27" customFormat="1" ht="12.75">
      <c r="A55" s="7"/>
      <c r="C55" s="105"/>
      <c r="F55" s="105"/>
    </row>
  </sheetData>
  <sheetProtection/>
  <mergeCells count="6">
    <mergeCell ref="A3:B3"/>
    <mergeCell ref="E4:F4"/>
    <mergeCell ref="C32:D32"/>
    <mergeCell ref="E32:F32"/>
    <mergeCell ref="E1:F1"/>
    <mergeCell ref="C2:D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1">
      <selection activeCell="D37" sqref="D37"/>
    </sheetView>
  </sheetViews>
  <sheetFormatPr defaultColWidth="9.140625" defaultRowHeight="12.75"/>
  <cols>
    <col min="1" max="1" width="54.8515625" style="7" customWidth="1"/>
    <col min="2" max="2" width="14.7109375" style="7" bestFit="1" customWidth="1"/>
    <col min="3" max="3" width="11.28125" style="7" bestFit="1" customWidth="1"/>
    <col min="4" max="4" width="13.00390625" style="7" customWidth="1"/>
    <col min="5" max="5" width="14.28125" style="7" customWidth="1"/>
    <col min="6" max="6" width="12.28125" style="7" customWidth="1"/>
    <col min="7" max="7" width="13.8515625" style="7" bestFit="1" customWidth="1"/>
    <col min="8" max="16384" width="9.140625" style="7" customWidth="1"/>
  </cols>
  <sheetData>
    <row r="1" spans="1:7" ht="12.75">
      <c r="A1" s="151"/>
      <c r="B1" s="151"/>
      <c r="C1" s="151"/>
      <c r="D1" s="151"/>
      <c r="E1" s="184" t="s">
        <v>168</v>
      </c>
      <c r="F1" s="184"/>
      <c r="G1" s="151"/>
    </row>
    <row r="2" spans="1:7" ht="15">
      <c r="A2" s="187" t="s">
        <v>95</v>
      </c>
      <c r="B2" s="188"/>
      <c r="C2" s="188"/>
      <c r="D2" s="188"/>
      <c r="E2" s="188"/>
      <c r="F2" s="188"/>
      <c r="G2" s="151"/>
    </row>
    <row r="3" spans="1:7" ht="14.25">
      <c r="A3" s="152" t="s">
        <v>182</v>
      </c>
      <c r="B3" s="153"/>
      <c r="D3" s="154" t="s">
        <v>181</v>
      </c>
      <c r="E3" s="8"/>
      <c r="F3" s="155"/>
      <c r="G3" s="151"/>
    </row>
    <row r="4" spans="1:7" ht="15">
      <c r="A4" s="1" t="str">
        <f>'справка № 1-КИС-БАЛАНС '!A4</f>
        <v>Отчетен период: 30.06.2016 г.</v>
      </c>
      <c r="B4" s="156"/>
      <c r="C4" s="10"/>
      <c r="D4" s="10"/>
      <c r="E4" s="157"/>
      <c r="F4" s="157"/>
      <c r="G4" s="158"/>
    </row>
    <row r="5" spans="1:7" ht="15">
      <c r="A5" s="156"/>
      <c r="B5" s="156"/>
      <c r="C5" s="156"/>
      <c r="D5" s="159"/>
      <c r="E5" s="158"/>
      <c r="F5" s="158"/>
      <c r="G5" s="160" t="s">
        <v>80</v>
      </c>
    </row>
    <row r="6" spans="1:7" ht="13.5" customHeight="1">
      <c r="A6" s="185" t="s">
        <v>81</v>
      </c>
      <c r="B6" s="185" t="s">
        <v>4</v>
      </c>
      <c r="C6" s="185"/>
      <c r="D6" s="185"/>
      <c r="E6" s="185" t="s">
        <v>5</v>
      </c>
      <c r="F6" s="185"/>
      <c r="G6" s="185"/>
    </row>
    <row r="7" spans="1:7" ht="30.75" customHeight="1">
      <c r="A7" s="186"/>
      <c r="B7" s="161" t="s">
        <v>82</v>
      </c>
      <c r="C7" s="161" t="s">
        <v>83</v>
      </c>
      <c r="D7" s="161" t="s">
        <v>84</v>
      </c>
      <c r="E7" s="161" t="s">
        <v>82</v>
      </c>
      <c r="F7" s="161" t="s">
        <v>83</v>
      </c>
      <c r="G7" s="161" t="s">
        <v>84</v>
      </c>
    </row>
    <row r="8" spans="1:7" s="162" customFormat="1" ht="14.25">
      <c r="A8" s="161" t="s">
        <v>6</v>
      </c>
      <c r="B8" s="161">
        <v>1</v>
      </c>
      <c r="C8" s="161">
        <v>2</v>
      </c>
      <c r="D8" s="161">
        <v>3</v>
      </c>
      <c r="E8" s="161">
        <v>4</v>
      </c>
      <c r="F8" s="161">
        <v>5</v>
      </c>
      <c r="G8" s="161">
        <v>6</v>
      </c>
    </row>
    <row r="9" spans="1:7" ht="15">
      <c r="A9" s="163" t="s">
        <v>169</v>
      </c>
      <c r="B9" s="164"/>
      <c r="C9" s="164"/>
      <c r="D9" s="164"/>
      <c r="E9" s="164"/>
      <c r="F9" s="164"/>
      <c r="G9" s="164"/>
    </row>
    <row r="10" spans="1:7" ht="15">
      <c r="A10" s="165" t="s">
        <v>126</v>
      </c>
      <c r="B10" s="164">
        <v>9437459</v>
      </c>
      <c r="C10" s="164">
        <v>6409950</v>
      </c>
      <c r="D10" s="164">
        <f>B10-C10</f>
        <v>3027509</v>
      </c>
      <c r="E10" s="164">
        <v>20387969</v>
      </c>
      <c r="F10" s="164">
        <v>20737210</v>
      </c>
      <c r="G10" s="164">
        <f>E10-F10</f>
        <v>-349241</v>
      </c>
    </row>
    <row r="11" spans="1:7" ht="15">
      <c r="A11" s="165" t="s">
        <v>170</v>
      </c>
      <c r="B11" s="164"/>
      <c r="C11" s="164"/>
      <c r="D11" s="164"/>
      <c r="E11" s="164"/>
      <c r="F11" s="164"/>
      <c r="G11" s="164"/>
    </row>
    <row r="12" spans="1:7" ht="15">
      <c r="A12" s="165" t="s">
        <v>94</v>
      </c>
      <c r="B12" s="166"/>
      <c r="C12" s="166"/>
      <c r="D12" s="164"/>
      <c r="E12" s="166"/>
      <c r="F12" s="164"/>
      <c r="G12" s="164"/>
    </row>
    <row r="13" spans="1:7" ht="15">
      <c r="A13" s="25" t="s">
        <v>130</v>
      </c>
      <c r="B13" s="166"/>
      <c r="C13" s="166"/>
      <c r="D13" s="164"/>
      <c r="E13" s="166"/>
      <c r="F13" s="164"/>
      <c r="G13" s="164"/>
    </row>
    <row r="14" spans="1:7" ht="15">
      <c r="A14" s="25" t="s">
        <v>140</v>
      </c>
      <c r="B14" s="166"/>
      <c r="C14" s="166"/>
      <c r="D14" s="164"/>
      <c r="E14" s="166"/>
      <c r="F14" s="164"/>
      <c r="G14" s="164"/>
    </row>
    <row r="15" spans="1:7" ht="15">
      <c r="A15" s="165" t="s">
        <v>127</v>
      </c>
      <c r="B15" s="164"/>
      <c r="C15" s="164"/>
      <c r="D15" s="164"/>
      <c r="E15" s="164"/>
      <c r="F15" s="164"/>
      <c r="G15" s="164"/>
    </row>
    <row r="16" spans="1:7" ht="14.25">
      <c r="A16" s="163" t="s">
        <v>124</v>
      </c>
      <c r="B16" s="167">
        <f>SUM(B10:B15)</f>
        <v>9437459</v>
      </c>
      <c r="C16" s="167">
        <f>SUM(C10:C15)</f>
        <v>6409950</v>
      </c>
      <c r="D16" s="167">
        <f>B16-C16</f>
        <v>3027509</v>
      </c>
      <c r="E16" s="167">
        <f>SUM(E10:E15)</f>
        <v>20387969</v>
      </c>
      <c r="F16" s="167">
        <f>SUM(F10:F15)</f>
        <v>20737210</v>
      </c>
      <c r="G16" s="167">
        <f>E16-F16</f>
        <v>-349241</v>
      </c>
    </row>
    <row r="17" spans="1:7" ht="15">
      <c r="A17" s="163" t="s">
        <v>137</v>
      </c>
      <c r="B17" s="164"/>
      <c r="C17" s="164"/>
      <c r="D17" s="164"/>
      <c r="E17" s="164"/>
      <c r="F17" s="164"/>
      <c r="G17" s="164"/>
    </row>
    <row r="18" spans="1:9" ht="15">
      <c r="A18" s="165" t="s">
        <v>85</v>
      </c>
      <c r="B18" s="164">
        <v>11653648</v>
      </c>
      <c r="C18" s="164">
        <v>9163812</v>
      </c>
      <c r="D18" s="164">
        <f>B18-C18</f>
        <v>2489836</v>
      </c>
      <c r="E18" s="164">
        <v>26226849</v>
      </c>
      <c r="F18" s="164">
        <v>41127520</v>
      </c>
      <c r="G18" s="164">
        <f>E18-F18</f>
        <v>-14900671</v>
      </c>
      <c r="I18" s="82"/>
    </row>
    <row r="19" spans="1:7" ht="15">
      <c r="A19" s="165" t="s">
        <v>86</v>
      </c>
      <c r="B19" s="164"/>
      <c r="C19" s="164"/>
      <c r="D19" s="164"/>
      <c r="E19" s="164"/>
      <c r="F19" s="164"/>
      <c r="G19" s="164"/>
    </row>
    <row r="20" spans="1:9" ht="15">
      <c r="A20" s="165" t="s">
        <v>92</v>
      </c>
      <c r="B20" s="164">
        <v>561215</v>
      </c>
      <c r="C20" s="164">
        <v>332</v>
      </c>
      <c r="D20" s="164">
        <f>B20-C20</f>
        <v>560883</v>
      </c>
      <c r="E20" s="164">
        <v>1162995</v>
      </c>
      <c r="F20" s="164">
        <v>1494</v>
      </c>
      <c r="G20" s="164">
        <f>E20-F20</f>
        <v>1161501</v>
      </c>
      <c r="I20" s="82"/>
    </row>
    <row r="21" spans="1:9" ht="15">
      <c r="A21" s="165" t="s">
        <v>90</v>
      </c>
      <c r="B21" s="164"/>
      <c r="C21" s="164"/>
      <c r="D21" s="164"/>
      <c r="E21" s="164"/>
      <c r="F21" s="164"/>
      <c r="G21" s="164"/>
      <c r="I21" s="82"/>
    </row>
    <row r="22" spans="1:9" ht="15">
      <c r="A22" s="25" t="s">
        <v>101</v>
      </c>
      <c r="B22" s="164"/>
      <c r="C22" s="164">
        <v>255204</v>
      </c>
      <c r="D22" s="164">
        <f>B22-C22</f>
        <v>-255204</v>
      </c>
      <c r="E22" s="164"/>
      <c r="F22" s="164">
        <v>545892</v>
      </c>
      <c r="G22" s="164">
        <f>E22-F22</f>
        <v>-545892</v>
      </c>
      <c r="I22" s="82"/>
    </row>
    <row r="23" spans="1:9" ht="15">
      <c r="A23" s="25" t="s">
        <v>102</v>
      </c>
      <c r="B23" s="164"/>
      <c r="C23" s="164">
        <v>7366</v>
      </c>
      <c r="D23" s="164">
        <f>B23-C23</f>
        <v>-7366</v>
      </c>
      <c r="E23" s="164"/>
      <c r="F23" s="164">
        <v>11767</v>
      </c>
      <c r="G23" s="164">
        <f>E23-F23</f>
        <v>-11767</v>
      </c>
      <c r="I23" s="82"/>
    </row>
    <row r="24" spans="1:7" ht="15">
      <c r="A24" s="25" t="s">
        <v>171</v>
      </c>
      <c r="B24" s="164">
        <v>110237</v>
      </c>
      <c r="C24" s="164">
        <v>80404</v>
      </c>
      <c r="D24" s="164">
        <f>B24-C24</f>
        <v>29833</v>
      </c>
      <c r="E24" s="164">
        <v>158927</v>
      </c>
      <c r="F24" s="164">
        <v>191459</v>
      </c>
      <c r="G24" s="164">
        <f>E24-F24</f>
        <v>-32532</v>
      </c>
    </row>
    <row r="25" spans="1:7" ht="15">
      <c r="A25" s="165" t="s">
        <v>91</v>
      </c>
      <c r="B25" s="164"/>
      <c r="C25" s="164"/>
      <c r="D25" s="164">
        <f>B25-C25</f>
        <v>0</v>
      </c>
      <c r="E25" s="164"/>
      <c r="F25" s="164"/>
      <c r="G25" s="164"/>
    </row>
    <row r="26" spans="1:7" ht="28.5">
      <c r="A26" s="163" t="s">
        <v>125</v>
      </c>
      <c r="B26" s="167">
        <f>SUM(B18:B25)</f>
        <v>12325100</v>
      </c>
      <c r="C26" s="167">
        <f>SUM(C18:C25)</f>
        <v>9507118</v>
      </c>
      <c r="D26" s="167">
        <f>B26-C26</f>
        <v>2817982</v>
      </c>
      <c r="E26" s="167">
        <f>SUM(E18:E25)</f>
        <v>27548771</v>
      </c>
      <c r="F26" s="167">
        <f>SUM(F18:F25)</f>
        <v>41878132</v>
      </c>
      <c r="G26" s="167">
        <f>E26-F26</f>
        <v>-14329361</v>
      </c>
    </row>
    <row r="27" spans="1:7" ht="15">
      <c r="A27" s="163" t="s">
        <v>138</v>
      </c>
      <c r="B27" s="164"/>
      <c r="C27" s="164"/>
      <c r="D27" s="164"/>
      <c r="E27" s="164"/>
      <c r="F27" s="164"/>
      <c r="G27" s="164"/>
    </row>
    <row r="28" spans="1:7" ht="15">
      <c r="A28" s="165" t="s">
        <v>128</v>
      </c>
      <c r="B28" s="164"/>
      <c r="C28" s="164"/>
      <c r="D28" s="164"/>
      <c r="E28" s="164"/>
      <c r="F28" s="164"/>
      <c r="G28" s="164"/>
    </row>
    <row r="29" spans="1:7" ht="15">
      <c r="A29" s="165" t="s">
        <v>87</v>
      </c>
      <c r="B29" s="164"/>
      <c r="C29" s="164"/>
      <c r="D29" s="164"/>
      <c r="E29" s="164"/>
      <c r="F29" s="164"/>
      <c r="G29" s="164"/>
    </row>
    <row r="30" spans="1:7" ht="15">
      <c r="A30" s="165" t="s">
        <v>93</v>
      </c>
      <c r="B30" s="164"/>
      <c r="C30" s="164"/>
      <c r="D30" s="164"/>
      <c r="E30" s="164"/>
      <c r="F30" s="164"/>
      <c r="G30" s="164"/>
    </row>
    <row r="31" spans="1:7" ht="15">
      <c r="A31" s="165" t="s">
        <v>172</v>
      </c>
      <c r="B31" s="164"/>
      <c r="C31" s="164"/>
      <c r="D31" s="164"/>
      <c r="E31" s="164"/>
      <c r="F31" s="164"/>
      <c r="G31" s="164"/>
    </row>
    <row r="32" spans="1:7" ht="15">
      <c r="A32" s="165" t="s">
        <v>129</v>
      </c>
      <c r="B32" s="164"/>
      <c r="C32" s="164"/>
      <c r="D32" s="164">
        <f>B32-C32</f>
        <v>0</v>
      </c>
      <c r="E32" s="164"/>
      <c r="F32" s="164">
        <v>939</v>
      </c>
      <c r="G32" s="164"/>
    </row>
    <row r="33" spans="1:7" ht="28.5">
      <c r="A33" s="163" t="s">
        <v>173</v>
      </c>
      <c r="B33" s="167">
        <f>SUM(B28:B32)</f>
        <v>0</v>
      </c>
      <c r="C33" s="167">
        <f>SUM(C28:C32)</f>
        <v>0</v>
      </c>
      <c r="D33" s="167">
        <f>B33-C33</f>
        <v>0</v>
      </c>
      <c r="E33" s="167">
        <f>SUM(E28:E32)</f>
        <v>0</v>
      </c>
      <c r="F33" s="167">
        <f>SUM(F28:F32)</f>
        <v>939</v>
      </c>
      <c r="G33" s="167">
        <f>E33-F33</f>
        <v>-939</v>
      </c>
    </row>
    <row r="34" spans="1:7" ht="28.5">
      <c r="A34" s="163" t="s">
        <v>88</v>
      </c>
      <c r="B34" s="167">
        <f>SUM(B16,B26,B33)</f>
        <v>21762559</v>
      </c>
      <c r="C34" s="167">
        <f>SUM(C16,C26,C33)</f>
        <v>15917068</v>
      </c>
      <c r="D34" s="167">
        <f>B34-C34</f>
        <v>5845491</v>
      </c>
      <c r="E34" s="167">
        <f>SUM(E16,E26,E33)</f>
        <v>47936740</v>
      </c>
      <c r="F34" s="167">
        <f>SUM(F16,F26,F33)</f>
        <v>62616281</v>
      </c>
      <c r="G34" s="167">
        <f>E34-F34</f>
        <v>-14679541</v>
      </c>
    </row>
    <row r="35" spans="1:7" ht="15">
      <c r="A35" s="163" t="s">
        <v>89</v>
      </c>
      <c r="B35" s="164"/>
      <c r="C35" s="164"/>
      <c r="D35" s="167">
        <v>20177827</v>
      </c>
      <c r="E35" s="164"/>
      <c r="F35" s="164"/>
      <c r="G35" s="167">
        <v>34857368</v>
      </c>
    </row>
    <row r="36" spans="1:7" ht="15">
      <c r="A36" s="163" t="s">
        <v>96</v>
      </c>
      <c r="B36" s="164"/>
      <c r="C36" s="164"/>
      <c r="D36" s="167">
        <f>D34+D35</f>
        <v>26023318</v>
      </c>
      <c r="E36" s="164"/>
      <c r="F36" s="164"/>
      <c r="G36" s="167">
        <f>G34+G35</f>
        <v>20177827</v>
      </c>
    </row>
    <row r="37" spans="1:7" ht="15">
      <c r="A37" s="165" t="s">
        <v>97</v>
      </c>
      <c r="B37" s="164"/>
      <c r="C37" s="164"/>
      <c r="D37" s="164">
        <v>12302259</v>
      </c>
      <c r="E37" s="164"/>
      <c r="F37" s="164"/>
      <c r="G37" s="164">
        <v>2639039</v>
      </c>
    </row>
    <row r="38" spans="2:8" ht="15">
      <c r="B38" s="168"/>
      <c r="C38" s="168"/>
      <c r="D38" s="168"/>
      <c r="E38" s="168"/>
      <c r="F38" s="168"/>
      <c r="G38" s="168"/>
      <c r="H38" s="19"/>
    </row>
    <row r="39" spans="1:8" ht="15">
      <c r="A39" s="127" t="str">
        <f>'справка № 1-КИС-БАЛАНС '!A46</f>
        <v>Дата: 29.07.2016 г.</v>
      </c>
      <c r="B39" s="189"/>
      <c r="C39" s="189"/>
      <c r="D39" s="158"/>
      <c r="E39" s="189"/>
      <c r="F39" s="189"/>
      <c r="G39" s="158"/>
      <c r="H39" s="19"/>
    </row>
    <row r="40" spans="2:8" ht="15">
      <c r="B40" s="168"/>
      <c r="C40" s="168"/>
      <c r="D40" s="168"/>
      <c r="E40" s="168"/>
      <c r="F40" s="168"/>
      <c r="G40" s="168"/>
      <c r="H40" s="19"/>
    </row>
    <row r="41" spans="1:8" ht="15">
      <c r="A41" s="46" t="s">
        <v>113</v>
      </c>
      <c r="B41" s="26"/>
      <c r="C41" s="30"/>
      <c r="D41" s="77" t="s">
        <v>184</v>
      </c>
      <c r="E41" s="47"/>
      <c r="F41" s="168"/>
      <c r="G41" s="168"/>
      <c r="H41" s="19"/>
    </row>
    <row r="42" spans="1:8" ht="15">
      <c r="A42" s="48" t="s">
        <v>185</v>
      </c>
      <c r="B42" s="27"/>
      <c r="C42" s="27"/>
      <c r="E42" s="49" t="s">
        <v>189</v>
      </c>
      <c r="F42" s="168"/>
      <c r="G42" s="168"/>
      <c r="H42" s="19"/>
    </row>
    <row r="43" spans="1:8" ht="15">
      <c r="A43" s="27"/>
      <c r="B43" s="27"/>
      <c r="C43" s="27"/>
      <c r="D43" s="50"/>
      <c r="E43" s="51"/>
      <c r="F43" s="168"/>
      <c r="G43" s="168"/>
      <c r="H43" s="19"/>
    </row>
    <row r="44" spans="1:8" ht="15">
      <c r="A44" s="27"/>
      <c r="B44" s="27"/>
      <c r="C44" s="27"/>
      <c r="D44" s="82"/>
      <c r="F44" s="168"/>
      <c r="G44" s="168"/>
      <c r="H44" s="19"/>
    </row>
    <row r="45" spans="1:8" ht="12.75">
      <c r="A45" s="27"/>
      <c r="B45" s="27"/>
      <c r="C45" s="27"/>
      <c r="F45" s="19"/>
      <c r="G45" s="19"/>
      <c r="H45" s="19"/>
    </row>
    <row r="46" spans="1:7" ht="12.75">
      <c r="A46" s="27"/>
      <c r="B46" s="27"/>
      <c r="C46" s="27"/>
      <c r="D46" s="183" t="s">
        <v>187</v>
      </c>
      <c r="E46" s="183"/>
      <c r="F46" s="151"/>
      <c r="G46" s="151"/>
    </row>
    <row r="47" spans="1:7" ht="12.75">
      <c r="A47" s="30"/>
      <c r="B47" s="30"/>
      <c r="C47" s="30"/>
      <c r="F47" s="151"/>
      <c r="G47" s="151"/>
    </row>
    <row r="48" ht="12.75">
      <c r="E48" s="49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29">
      <selection activeCell="K25" sqref="K25"/>
    </sheetView>
  </sheetViews>
  <sheetFormatPr defaultColWidth="9.140625" defaultRowHeight="12.75"/>
  <cols>
    <col min="1" max="1" width="52.7109375" style="7" customWidth="1"/>
    <col min="2" max="2" width="11.7109375" style="7" customWidth="1"/>
    <col min="3" max="3" width="11.8515625" style="7" customWidth="1"/>
    <col min="4" max="4" width="10.140625" style="7" customWidth="1"/>
    <col min="5" max="5" width="10.00390625" style="7" customWidth="1"/>
    <col min="6" max="6" width="11.8515625" style="7" customWidth="1"/>
    <col min="7" max="7" width="10.00390625" style="7" customWidth="1"/>
    <col min="8" max="8" width="16.421875" style="7" customWidth="1"/>
    <col min="9" max="16384" width="9.140625" style="7" customWidth="1"/>
  </cols>
  <sheetData>
    <row r="1" spans="6:8" ht="12.75">
      <c r="F1" s="53"/>
      <c r="G1" s="53" t="s">
        <v>174</v>
      </c>
      <c r="H1" s="53"/>
    </row>
    <row r="3" spans="1:8" ht="19.5" customHeight="1">
      <c r="A3" s="190" t="s">
        <v>55</v>
      </c>
      <c r="B3" s="190"/>
      <c r="C3" s="190"/>
      <c r="D3" s="190"/>
      <c r="E3" s="190"/>
      <c r="F3" s="190"/>
      <c r="G3" s="190"/>
      <c r="H3" s="190"/>
    </row>
    <row r="4" spans="1:8" ht="12.75">
      <c r="A4" s="54"/>
      <c r="B4" s="55"/>
      <c r="C4" s="55"/>
      <c r="D4" s="55"/>
      <c r="E4" s="55"/>
      <c r="F4" s="55"/>
      <c r="G4" s="55"/>
      <c r="H4" s="56"/>
    </row>
    <row r="5" spans="1:8" ht="14.25" customHeight="1">
      <c r="A5" s="57" t="s">
        <v>183</v>
      </c>
      <c r="B5" s="58"/>
      <c r="C5" s="58"/>
      <c r="D5" s="58"/>
      <c r="E5" s="58"/>
      <c r="F5" s="59"/>
      <c r="G5" s="191" t="s">
        <v>181</v>
      </c>
      <c r="H5" s="192"/>
    </row>
    <row r="6" spans="1:8" ht="15">
      <c r="A6" s="1" t="str">
        <f>'справка № 1-КИС-БАЛАНС '!A4</f>
        <v>Отчетен период: 30.06.2016 г.</v>
      </c>
      <c r="B6" s="58"/>
      <c r="C6" s="58"/>
      <c r="D6" s="58"/>
      <c r="E6" s="60"/>
      <c r="F6" s="60"/>
      <c r="G6" s="60"/>
      <c r="H6" s="61"/>
    </row>
    <row r="7" spans="1:8" ht="12.75">
      <c r="A7" s="62"/>
      <c r="B7" s="62"/>
      <c r="C7" s="62"/>
      <c r="D7" s="62"/>
      <c r="E7" s="63"/>
      <c r="F7" s="63"/>
      <c r="G7" s="63"/>
      <c r="H7" s="64" t="s">
        <v>56</v>
      </c>
    </row>
    <row r="8" spans="1:9" ht="32.25" customHeight="1">
      <c r="A8" s="193" t="s">
        <v>57</v>
      </c>
      <c r="B8" s="193" t="s">
        <v>61</v>
      </c>
      <c r="C8" s="197" t="s">
        <v>58</v>
      </c>
      <c r="D8" s="198"/>
      <c r="E8" s="198"/>
      <c r="F8" s="197" t="s">
        <v>59</v>
      </c>
      <c r="G8" s="199"/>
      <c r="H8" s="193" t="s">
        <v>60</v>
      </c>
      <c r="I8" s="10"/>
    </row>
    <row r="9" spans="1:9" ht="12.75" customHeight="1">
      <c r="A9" s="194"/>
      <c r="B9" s="196"/>
      <c r="C9" s="201" t="s">
        <v>62</v>
      </c>
      <c r="D9" s="193" t="s">
        <v>63</v>
      </c>
      <c r="E9" s="193" t="s">
        <v>131</v>
      </c>
      <c r="F9" s="193" t="s">
        <v>64</v>
      </c>
      <c r="G9" s="193" t="s">
        <v>65</v>
      </c>
      <c r="H9" s="194"/>
      <c r="I9" s="10"/>
    </row>
    <row r="10" spans="1:9" ht="60" customHeight="1">
      <c r="A10" s="195"/>
      <c r="B10" s="195"/>
      <c r="C10" s="202"/>
      <c r="D10" s="195"/>
      <c r="E10" s="200"/>
      <c r="F10" s="200"/>
      <c r="G10" s="200"/>
      <c r="H10" s="200"/>
      <c r="I10" s="10"/>
    </row>
    <row r="11" spans="1:9" s="66" customFormat="1" ht="15">
      <c r="A11" s="65" t="s">
        <v>6</v>
      </c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14"/>
    </row>
    <row r="12" spans="1:10" s="66" customFormat="1" ht="15" customHeight="1">
      <c r="A12" s="67" t="s">
        <v>103</v>
      </c>
      <c r="B12" s="83">
        <v>31005498</v>
      </c>
      <c r="C12" s="83">
        <v>12607756</v>
      </c>
      <c r="D12" s="83"/>
      <c r="E12" s="83"/>
      <c r="F12" s="83">
        <v>4829219</v>
      </c>
      <c r="G12" s="83"/>
      <c r="H12" s="83">
        <v>48442473</v>
      </c>
      <c r="I12" s="170" t="s">
        <v>199</v>
      </c>
      <c r="J12" s="90"/>
    </row>
    <row r="13" spans="1:10" s="66" customFormat="1" ht="15.75" customHeight="1">
      <c r="A13" s="67" t="s">
        <v>104</v>
      </c>
      <c r="B13" s="83">
        <v>31005498</v>
      </c>
      <c r="C13" s="83">
        <v>12607756</v>
      </c>
      <c r="D13" s="83"/>
      <c r="E13" s="83"/>
      <c r="F13" s="83">
        <v>4829219</v>
      </c>
      <c r="G13" s="83"/>
      <c r="H13" s="83">
        <v>48442473</v>
      </c>
      <c r="I13" s="170" t="s">
        <v>199</v>
      </c>
      <c r="J13" s="90"/>
    </row>
    <row r="14" spans="1:10" s="66" customFormat="1" ht="14.25" customHeight="1">
      <c r="A14" s="67" t="s">
        <v>66</v>
      </c>
      <c r="B14" s="83">
        <v>30742442</v>
      </c>
      <c r="C14" s="83">
        <v>12485194</v>
      </c>
      <c r="D14" s="83"/>
      <c r="E14" s="83"/>
      <c r="F14" s="83">
        <v>5296126</v>
      </c>
      <c r="G14" s="83"/>
      <c r="H14" s="83">
        <v>48523762</v>
      </c>
      <c r="I14" s="171" t="s">
        <v>198</v>
      </c>
      <c r="J14" s="91"/>
    </row>
    <row r="15" spans="1:9" s="66" customFormat="1" ht="15">
      <c r="A15" s="67" t="s">
        <v>67</v>
      </c>
      <c r="B15" s="84"/>
      <c r="C15" s="84"/>
      <c r="D15" s="84"/>
      <c r="E15" s="84"/>
      <c r="F15" s="84"/>
      <c r="G15" s="84"/>
      <c r="H15" s="84"/>
      <c r="I15" s="14"/>
    </row>
    <row r="16" spans="1:9" ht="14.25" customHeight="1">
      <c r="A16" s="68" t="s">
        <v>68</v>
      </c>
      <c r="B16" s="84"/>
      <c r="C16" s="84"/>
      <c r="D16" s="84"/>
      <c r="E16" s="84"/>
      <c r="F16" s="84"/>
      <c r="G16" s="84"/>
      <c r="H16" s="84"/>
      <c r="I16" s="10"/>
    </row>
    <row r="17" spans="1:9" ht="15">
      <c r="A17" s="68" t="s">
        <v>69</v>
      </c>
      <c r="B17" s="85"/>
      <c r="C17" s="85"/>
      <c r="D17" s="85"/>
      <c r="E17" s="85"/>
      <c r="F17" s="85"/>
      <c r="G17" s="85"/>
      <c r="H17" s="84"/>
      <c r="I17" s="10"/>
    </row>
    <row r="18" spans="1:9" ht="15.75" customHeight="1">
      <c r="A18" s="67" t="s">
        <v>70</v>
      </c>
      <c r="B18" s="85"/>
      <c r="C18" s="85"/>
      <c r="D18" s="85"/>
      <c r="E18" s="85"/>
      <c r="F18" s="85"/>
      <c r="G18" s="85"/>
      <c r="H18" s="84"/>
      <c r="I18" s="10"/>
    </row>
    <row r="19" spans="1:9" ht="15.75" customHeight="1">
      <c r="A19" s="67" t="s">
        <v>175</v>
      </c>
      <c r="B19" s="86">
        <f>B20-B21</f>
        <v>1895865</v>
      </c>
      <c r="C19" s="86">
        <f>C20-C21</f>
        <v>1120581</v>
      </c>
      <c r="D19" s="84"/>
      <c r="E19" s="84"/>
      <c r="F19" s="84"/>
      <c r="G19" s="84"/>
      <c r="H19" s="86">
        <f>B19+C19</f>
        <v>3016446</v>
      </c>
      <c r="I19" s="10"/>
    </row>
    <row r="20" spans="1:9" ht="15">
      <c r="A20" s="68" t="s">
        <v>132</v>
      </c>
      <c r="B20" s="84">
        <v>5941964</v>
      </c>
      <c r="C20" s="84">
        <v>3490847</v>
      </c>
      <c r="D20" s="84"/>
      <c r="E20" s="84"/>
      <c r="F20" s="84"/>
      <c r="G20" s="84"/>
      <c r="H20" s="84">
        <f>B20+C20</f>
        <v>9432811</v>
      </c>
      <c r="I20" s="10"/>
    </row>
    <row r="21" spans="1:9" ht="15">
      <c r="A21" s="68" t="s">
        <v>133</v>
      </c>
      <c r="B21" s="84">
        <v>4046099</v>
      </c>
      <c r="C21" s="84">
        <v>2370266</v>
      </c>
      <c r="D21" s="84"/>
      <c r="E21" s="84"/>
      <c r="F21" s="84"/>
      <c r="G21" s="84"/>
      <c r="H21" s="84">
        <f>B21+C21</f>
        <v>6416365</v>
      </c>
      <c r="I21" s="10"/>
    </row>
    <row r="22" spans="1:9" ht="15">
      <c r="A22" s="67" t="s">
        <v>71</v>
      </c>
      <c r="B22" s="84"/>
      <c r="C22" s="84"/>
      <c r="D22" s="84"/>
      <c r="E22" s="84"/>
      <c r="F22" s="86">
        <v>356341</v>
      </c>
      <c r="G22" s="86"/>
      <c r="H22" s="86">
        <f>F22-G22</f>
        <v>356341</v>
      </c>
      <c r="I22" s="69"/>
    </row>
    <row r="23" spans="1:9" ht="15">
      <c r="A23" s="68" t="s">
        <v>72</v>
      </c>
      <c r="B23" s="85"/>
      <c r="C23" s="85"/>
      <c r="D23" s="85"/>
      <c r="E23" s="85"/>
      <c r="F23" s="85"/>
      <c r="G23" s="84"/>
      <c r="H23" s="84"/>
      <c r="I23" s="10"/>
    </row>
    <row r="24" spans="1:9" ht="12.75" customHeight="1">
      <c r="A24" s="68" t="s">
        <v>73</v>
      </c>
      <c r="B24" s="84"/>
      <c r="C24" s="84"/>
      <c r="D24" s="84"/>
      <c r="E24" s="84"/>
      <c r="F24" s="84"/>
      <c r="G24" s="84"/>
      <c r="H24" s="84"/>
      <c r="I24" s="10"/>
    </row>
    <row r="25" spans="1:9" ht="15" customHeight="1">
      <c r="A25" s="68" t="s">
        <v>74</v>
      </c>
      <c r="B25" s="85"/>
      <c r="C25" s="85"/>
      <c r="D25" s="85"/>
      <c r="E25" s="85"/>
      <c r="F25" s="85"/>
      <c r="G25" s="85"/>
      <c r="H25" s="84"/>
      <c r="I25" s="10"/>
    </row>
    <row r="26" spans="1:9" ht="15">
      <c r="A26" s="68" t="s">
        <v>75</v>
      </c>
      <c r="B26" s="85"/>
      <c r="C26" s="85"/>
      <c r="D26" s="85"/>
      <c r="E26" s="85"/>
      <c r="F26" s="85"/>
      <c r="G26" s="85"/>
      <c r="H26" s="84"/>
      <c r="I26" s="10"/>
    </row>
    <row r="27" spans="1:9" ht="28.5" customHeight="1">
      <c r="A27" s="68" t="s">
        <v>176</v>
      </c>
      <c r="B27" s="85"/>
      <c r="C27" s="85"/>
      <c r="D27" s="85"/>
      <c r="E27" s="85"/>
      <c r="F27" s="85"/>
      <c r="G27" s="85"/>
      <c r="H27" s="84"/>
      <c r="I27" s="10"/>
    </row>
    <row r="28" spans="1:9" ht="15">
      <c r="A28" s="68" t="s">
        <v>76</v>
      </c>
      <c r="B28" s="84"/>
      <c r="C28" s="84"/>
      <c r="D28" s="84"/>
      <c r="E28" s="84"/>
      <c r="F28" s="84"/>
      <c r="G28" s="84"/>
      <c r="H28" s="84"/>
      <c r="I28" s="10"/>
    </row>
    <row r="29" spans="1:9" ht="15">
      <c r="A29" s="68" t="s">
        <v>77</v>
      </c>
      <c r="B29" s="85"/>
      <c r="C29" s="85"/>
      <c r="D29" s="85"/>
      <c r="E29" s="85"/>
      <c r="F29" s="85"/>
      <c r="G29" s="85"/>
      <c r="H29" s="84"/>
      <c r="I29" s="10"/>
    </row>
    <row r="30" spans="1:9" ht="30">
      <c r="A30" s="68" t="s">
        <v>177</v>
      </c>
      <c r="B30" s="85"/>
      <c r="C30" s="85"/>
      <c r="D30" s="85"/>
      <c r="E30" s="85"/>
      <c r="F30" s="85"/>
      <c r="G30" s="85"/>
      <c r="H30" s="84"/>
      <c r="I30" s="10"/>
    </row>
    <row r="31" spans="1:9" ht="15">
      <c r="A31" s="68" t="s">
        <v>76</v>
      </c>
      <c r="B31" s="84"/>
      <c r="C31" s="84"/>
      <c r="D31" s="84"/>
      <c r="E31" s="84"/>
      <c r="F31" s="84"/>
      <c r="G31" s="84"/>
      <c r="H31" s="84"/>
      <c r="I31" s="10"/>
    </row>
    <row r="32" spans="1:9" ht="15">
      <c r="A32" s="68" t="s">
        <v>77</v>
      </c>
      <c r="B32" s="85"/>
      <c r="C32" s="85"/>
      <c r="D32" s="85"/>
      <c r="E32" s="85"/>
      <c r="F32" s="85"/>
      <c r="G32" s="85"/>
      <c r="H32" s="84"/>
      <c r="I32" s="10"/>
    </row>
    <row r="33" spans="1:9" ht="15">
      <c r="A33" s="68" t="s">
        <v>134</v>
      </c>
      <c r="B33" s="85"/>
      <c r="C33" s="85"/>
      <c r="D33" s="85"/>
      <c r="E33" s="85"/>
      <c r="F33" s="85"/>
      <c r="G33" s="85"/>
      <c r="H33" s="84"/>
      <c r="I33" s="10"/>
    </row>
    <row r="34" spans="1:11" ht="15">
      <c r="A34" s="67" t="s">
        <v>78</v>
      </c>
      <c r="B34" s="87">
        <f>B14+B19</f>
        <v>32638307</v>
      </c>
      <c r="C34" s="87">
        <f>C14+C19</f>
        <v>13605775</v>
      </c>
      <c r="D34" s="87"/>
      <c r="E34" s="87"/>
      <c r="F34" s="87">
        <f>F14+F22</f>
        <v>5652467</v>
      </c>
      <c r="G34" s="111">
        <f>G12+G22</f>
        <v>0</v>
      </c>
      <c r="H34" s="112">
        <f>H14+H19+H22</f>
        <v>51896549</v>
      </c>
      <c r="I34" s="10"/>
      <c r="K34" s="70"/>
    </row>
    <row r="35" spans="1:9" ht="14.25" customHeight="1">
      <c r="A35" s="68" t="s">
        <v>141</v>
      </c>
      <c r="B35" s="84"/>
      <c r="C35" s="84"/>
      <c r="D35" s="84"/>
      <c r="E35" s="84"/>
      <c r="F35" s="84"/>
      <c r="G35" s="113"/>
      <c r="H35" s="113"/>
      <c r="I35" s="10"/>
    </row>
    <row r="36" spans="1:11" ht="28.5">
      <c r="A36" s="67" t="s">
        <v>79</v>
      </c>
      <c r="B36" s="87">
        <f>B34</f>
        <v>32638307</v>
      </c>
      <c r="C36" s="87">
        <f>C34</f>
        <v>13605775</v>
      </c>
      <c r="D36" s="87"/>
      <c r="E36" s="87"/>
      <c r="F36" s="87">
        <f>F34</f>
        <v>5652467</v>
      </c>
      <c r="G36" s="87">
        <f>G34</f>
        <v>0</v>
      </c>
      <c r="H36" s="87">
        <f>H34</f>
        <v>51896549</v>
      </c>
      <c r="I36" s="10"/>
      <c r="K36" s="71"/>
    </row>
    <row r="37" ht="15">
      <c r="I37" s="10"/>
    </row>
    <row r="38" spans="1:9" ht="15">
      <c r="A38" s="88" t="str">
        <f>'справка № 1-КИС-БАЛАНС '!A46</f>
        <v>Дата: 29.07.2016 г.</v>
      </c>
      <c r="I38" s="10"/>
    </row>
    <row r="39" spans="2:9" ht="15">
      <c r="B39" s="72"/>
      <c r="C39" s="72"/>
      <c r="D39" s="73"/>
      <c r="E39" s="74"/>
      <c r="F39" s="74"/>
      <c r="G39" s="75"/>
      <c r="H39" s="76"/>
      <c r="I39" s="10"/>
    </row>
    <row r="40" spans="1:10" ht="17.25" customHeight="1">
      <c r="A40" s="46" t="s">
        <v>113</v>
      </c>
      <c r="B40" s="26"/>
      <c r="C40" s="30"/>
      <c r="D40" s="77" t="s">
        <v>190</v>
      </c>
      <c r="H40" s="82"/>
      <c r="I40" s="78"/>
      <c r="J40" s="82"/>
    </row>
    <row r="41" spans="1:9" ht="15">
      <c r="A41" s="48" t="s">
        <v>193</v>
      </c>
      <c r="B41" s="27"/>
      <c r="C41" s="27"/>
      <c r="D41" s="79"/>
      <c r="E41" s="49" t="s">
        <v>191</v>
      </c>
      <c r="H41" s="70"/>
      <c r="I41" s="78"/>
    </row>
    <row r="42" spans="1:9" ht="15">
      <c r="A42" s="27"/>
      <c r="B42" s="27"/>
      <c r="C42" s="27"/>
      <c r="D42" s="80"/>
      <c r="E42" s="80"/>
      <c r="H42" s="81"/>
      <c r="I42" s="10"/>
    </row>
    <row r="43" spans="1:9" ht="15" customHeight="1">
      <c r="A43" s="27"/>
      <c r="B43" s="27"/>
      <c r="C43" s="27"/>
      <c r="H43" s="47"/>
      <c r="I43" s="10"/>
    </row>
    <row r="44" spans="1:9" ht="15" customHeight="1">
      <c r="A44" s="27"/>
      <c r="B44" s="27"/>
      <c r="C44" s="27"/>
      <c r="I44" s="10"/>
    </row>
    <row r="45" spans="1:9" ht="15">
      <c r="A45" s="27"/>
      <c r="B45" s="27"/>
      <c r="C45" s="27"/>
      <c r="D45" s="77" t="s">
        <v>194</v>
      </c>
      <c r="E45" s="47"/>
      <c r="H45" s="10"/>
      <c r="I45" s="10"/>
    </row>
    <row r="46" spans="1:9" ht="15">
      <c r="A46" s="30"/>
      <c r="B46" s="30"/>
      <c r="C46" s="3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49" t="s">
        <v>192</v>
      </c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</sheetData>
  <sheetProtection/>
  <mergeCells count="12"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UA017005</cp:lastModifiedBy>
  <cp:lastPrinted>2014-01-15T15:10:58Z</cp:lastPrinted>
  <dcterms:created xsi:type="dcterms:W3CDTF">2004-03-04T10:58:58Z</dcterms:created>
  <dcterms:modified xsi:type="dcterms:W3CDTF">2016-07-20T11:10:32Z</dcterms:modified>
  <cp:category/>
  <cp:version/>
  <cp:contentType/>
  <cp:contentStatus/>
</cp:coreProperties>
</file>