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0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<sst xmlns="http://schemas.openxmlformats.org/spreadsheetml/2006/main" count="251" uniqueCount="199">
  <si>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</si>
  <si>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</si>
  <si>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</si>
  <si>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</si>
  <si>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</si>
  <si>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</si>
  <si>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</si>
  <si>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</si>
  <si>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</si>
  <si>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</si>
  <si>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</si>
  <si>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</si>
  <si>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</si>
  <si>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</si>
  <si>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</si>
  <si>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</si>
  <si>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</si>
  <si>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</si>
  <si>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</si>
  <si>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</si>
  <si>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</si>
  <si>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</si>
  <si>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</si>
  <si>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</si>
  <si>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</si>
  <si>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</si>
  <si>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</si>
  <si>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</si>
  <si>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</si>
  <si>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</si>
  <si>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</si>
  <si>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</si>
  <si>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</si>
  <si>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</si>
  <si>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</si>
  <si>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</si>
  <si>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</si>
  <si>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</si>
  <si>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</si>
  <si>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</si>
  <si>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</si>
  <si>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</si>
  <si>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</si>
  <si>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</si>
  <si>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</si>
  <si>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</si>
  <si>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</si>
  <si>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</si>
  <si>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</si>
  <si>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</si>
  <si>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</si>
  <si>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</si>
  <si>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</si>
  <si>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</si>
  <si>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</si>
  <si>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</si>
  <si>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</si>
  <si>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</si>
  <si>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</si>
  <si>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</si>
  <si>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</si>
  <si>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</si>
  <si>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</si>
  <si>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</si>
  <si>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</si>
  <si>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</si>
  <si>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</si>
  <si>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</si>
  <si>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</si>
  <si>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</si>
  <si>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</si>
  <si>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</si>
  <si>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</si>
  <si>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</si>
  <si>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</si>
  <si>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</si>
  <si>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</si>
  <si>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</si>
  <si>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</si>
  <si>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</si>
  <si>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</si>
  <si>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</si>
  <si>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</si>
  <si>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</si>
  <si>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</si>
  <si>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</si>
  <si>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</si>
  <si>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</si>
  <si>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</si>
  <si>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</si>
  <si>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</si>
  <si>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</si>
  <si>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</si>
  <si>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</si>
  <si>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</si>
  <si>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</si>
  <si>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</si>
  <si>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</si>
  <si>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</si>
  <si>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</si>
  <si>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</si>
  <si>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</si>
  <si>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</si>
  <si>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</si>
  <si>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</si>
  <si>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</si>
  <si>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</si>
  <si>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</si>
  <si>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</si>
  <si>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</si>
  <si>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</si>
  <si>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</si>
  <si>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</si>
  <si>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</si>
  <si>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</si>
  <si>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</si>
  <si>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</si>
  <si>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</si>
  <si>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</si>
  <si>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</si>
  <si>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</si>
  <si>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</si>
  <si>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</si>
  <si>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</si>
  <si>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</si>
  <si>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</si>
  <si>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</si>
  <si>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</si>
  <si>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</si>
  <si>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</si>
  <si>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</si>
  <si>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</si>
  <si>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</si>
  <si>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</si>
  <si>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</si>
  <si>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</si>
  <si>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</si>
  <si>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</si>
  <si>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</si>
  <si>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</si>
  <si>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</si>
  <si>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</si>
  <si>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</si>
  <si>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</si>
  <si>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</si>
  <si>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</si>
  <si>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</si>
  <si>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</si>
  <si>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</si>
  <si>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</si>
  <si>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</si>
  <si>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</si>
  <si>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</si>
  <si>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</si>
  <si>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</si>
  <si>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</si>
  <si>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</si>
  <si>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</si>
  <si>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</si>
  <si>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</si>
  <si>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</si>
  <si>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</si>
  <si>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</si>
  <si>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</si>
  <si>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</si>
  <si>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</si>
  <si>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</si>
  <si>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</si>
  <si>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</si>
  <si>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</si>
  <si>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</si>
  <si>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</si>
  <si>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</si>
  <si>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</si>
  <si>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</si>
  <si>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</si>
  <si>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</si>
  <si>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</si>
  <si>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</si>
  <si>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</si>
  <si>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</si>
  <si>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</si>
  <si>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</si>
  <si>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</si>
  <si>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</si>
  <si>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</si>
  <si>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</si>
  <si>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</si>
  <si>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</si>
  <si>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</si>
  <si>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</si>
  <si>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</si>
  <si>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</si>
  <si>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</si>
  <si>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</si>
  <si>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</si>
  <si>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</t>
  </si>
  <si>
    <t>Отчетен период: 31.03.2011г.</t>
  </si>
  <si>
    <t>Дата: 29.04.2011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</si>
</sst>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1" fillId="0" borderId="1" xfId="25" applyFont="1" applyFill="1" applyBorder="1" applyAlignment="1" applyProtection="1">
      <alignment horizontal="center" vertical="center" wrapText="1"/>
      <protection/>
    </xf>
    <xf numFmtId="0" fontId="1" fillId="0" borderId="1" xfId="25" applyFont="1" applyFill="1" applyBorder="1" applyAlignment="1" applyProtection="1">
      <alignment vertical="center" wrapText="1"/>
      <protection/>
    </xf>
    <xf numFmtId="3" fontId="1" fillId="0" borderId="1" xfId="25" applyNumberFormat="1" applyFont="1" applyFill="1" applyBorder="1" applyAlignment="1" applyProtection="1">
      <alignment vertical="center"/>
      <protection/>
    </xf>
    <xf numFmtId="0" fontId="3" fillId="0" borderId="1" xfId="25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2" applyFont="1" applyFill="1">
      <alignment/>
      <protection/>
    </xf>
    <xf numFmtId="0" fontId="6" fillId="2" borderId="0" xfId="23" applyFont="1" applyFill="1" applyBorder="1" applyAlignment="1" applyProtection="1">
      <alignment horizontal="center" vertical="center" wrapText="1"/>
      <protection locked="0"/>
    </xf>
    <xf numFmtId="0" fontId="6" fillId="2" borderId="0" xfId="23" applyFont="1" applyFill="1" applyAlignment="1" applyProtection="1">
      <alignment horizontal="center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3" applyFont="1" applyFill="1" applyAlignment="1" applyProtection="1">
      <alignment horizontal="center" vertical="center" wrapText="1"/>
      <protection locked="0"/>
    </xf>
    <xf numFmtId="0" fontId="7" fillId="2" borderId="0" xfId="22" applyFont="1" applyFill="1" applyAlignment="1">
      <alignment vertical="center" wrapText="1"/>
      <protection/>
    </xf>
    <xf numFmtId="0" fontId="6" fillId="2" borderId="0" xfId="24" applyFont="1" applyFill="1" applyAlignment="1" applyProtection="1">
      <alignment horizontal="center" vertical="center" wrapText="1"/>
      <protection locked="0"/>
    </xf>
    <xf numFmtId="0" fontId="6" fillId="2" borderId="0" xfId="25" applyFont="1" applyFill="1" applyAlignment="1" applyProtection="1">
      <alignment horizontal="center"/>
      <protection locked="0"/>
    </xf>
    <xf numFmtId="0" fontId="6" fillId="2" borderId="1" xfId="23" applyFont="1" applyFill="1" applyBorder="1" applyAlignment="1" applyProtection="1">
      <alignment horizontal="center" vertical="center" wrapText="1"/>
      <protection/>
    </xf>
    <xf numFmtId="14" fontId="6" fillId="2" borderId="1" xfId="23" applyNumberFormat="1" applyFont="1" applyFill="1" applyBorder="1" applyAlignment="1" applyProtection="1">
      <alignment horizontal="center" vertical="center" wrapText="1"/>
      <protection/>
    </xf>
    <xf numFmtId="49" fontId="6" fillId="2" borderId="1" xfId="23" applyNumberFormat="1" applyFont="1" applyFill="1" applyBorder="1" applyAlignment="1" applyProtection="1">
      <alignment horizontal="center" vertical="center" wrapText="1"/>
      <protection/>
    </xf>
    <xf numFmtId="0" fontId="6" fillId="2" borderId="1" xfId="23" applyFont="1" applyFill="1" applyBorder="1" applyAlignment="1" applyProtection="1">
      <alignment horizontal="left" vertical="top" wrapText="1"/>
      <protection/>
    </xf>
    <xf numFmtId="0" fontId="7" fillId="2" borderId="1" xfId="22" applyFont="1" applyFill="1" applyBorder="1">
      <alignment/>
      <protection/>
    </xf>
    <xf numFmtId="0" fontId="6" fillId="2" borderId="1" xfId="22" applyFont="1" applyFill="1" applyBorder="1">
      <alignment/>
      <protection/>
    </xf>
    <xf numFmtId="0" fontId="6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3" fontId="5" fillId="2" borderId="1" xfId="22" applyNumberFormat="1" applyFont="1" applyFill="1" applyBorder="1" applyAlignment="1">
      <alignment horizontal="right" vertical="center"/>
      <protection/>
    </xf>
    <xf numFmtId="0" fontId="7" fillId="2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7" fillId="2" borderId="0" xfId="22" applyNumberFormat="1" applyFont="1" applyFill="1" applyAlignment="1">
      <alignment wrapText="1"/>
      <protection/>
    </xf>
    <xf numFmtId="0" fontId="6" fillId="2" borderId="1" xfId="22" applyFont="1" applyFill="1" applyBorder="1" applyAlignment="1">
      <alignment horizontal="right" wrapText="1"/>
      <protection/>
    </xf>
    <xf numFmtId="0" fontId="6" fillId="2" borderId="1" xfId="22" applyFont="1" applyFill="1" applyBorder="1" applyAlignment="1">
      <alignment horizontal="right"/>
      <protection/>
    </xf>
    <xf numFmtId="0" fontId="15" fillId="2" borderId="1" xfId="22" applyFont="1" applyFill="1" applyBorder="1">
      <alignment/>
      <protection/>
    </xf>
    <xf numFmtId="0" fontId="7" fillId="2" borderId="1" xfId="22" applyFont="1" applyFill="1" applyBorder="1" applyAlignment="1">
      <alignment horizontal="left" wrapText="1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vertical="center"/>
      <protection/>
    </xf>
    <xf numFmtId="3" fontId="4" fillId="2" borderId="1" xfId="22" applyNumberFormat="1" applyFont="1" applyFill="1" applyBorder="1" applyAlignment="1">
      <alignment vertical="center"/>
      <protection/>
    </xf>
    <xf numFmtId="0" fontId="7" fillId="0" borderId="0" xfId="22" applyFont="1" applyFill="1" applyBorder="1">
      <alignment/>
      <protection/>
    </xf>
    <xf numFmtId="0" fontId="7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right" vertical="top" wrapText="1"/>
      <protection/>
    </xf>
    <xf numFmtId="0" fontId="4" fillId="2" borderId="0" xfId="22" applyFont="1" applyFill="1" applyBorder="1" applyAlignment="1">
      <alignment vertical="top" wrapText="1"/>
      <protection/>
    </xf>
    <xf numFmtId="4" fontId="7" fillId="2" borderId="0" xfId="22" applyNumberFormat="1" applyFont="1" applyFill="1">
      <alignment/>
      <protection/>
    </xf>
    <xf numFmtId="0" fontId="7" fillId="2" borderId="0" xfId="22" applyFont="1" applyFill="1" applyBorder="1" applyAlignment="1">
      <alignment horizontal="right"/>
      <protection/>
    </xf>
    <xf numFmtId="0" fontId="7" fillId="2" borderId="0" xfId="22" applyFont="1" applyFill="1" applyBorder="1" applyAlignment="1">
      <alignment/>
      <protection/>
    </xf>
    <xf numFmtId="193" fontId="7" fillId="2" borderId="0" xfId="22" applyNumberFormat="1" applyFont="1" applyFill="1" applyBorder="1" applyAlignment="1">
      <alignment wrapText="1"/>
      <protection/>
    </xf>
    <xf numFmtId="3" fontId="7" fillId="2" borderId="0" xfId="22" applyNumberFormat="1" applyFont="1" applyFill="1" applyBorder="1" applyAlignment="1">
      <alignment/>
      <protection/>
    </xf>
    <xf numFmtId="3" fontId="7" fillId="2" borderId="0" xfId="22" applyNumberFormat="1" applyFont="1" applyFill="1">
      <alignment/>
      <protection/>
    </xf>
    <xf numFmtId="0" fontId="4" fillId="2" borderId="0" xfId="22" applyFont="1" applyFill="1" applyAlignment="1">
      <alignment wrapText="1"/>
      <protection/>
    </xf>
    <xf numFmtId="0" fontId="4" fillId="2" borderId="0" xfId="22" applyFont="1" applyFill="1">
      <alignment/>
      <protection/>
    </xf>
    <xf numFmtId="0" fontId="7" fillId="2" borderId="0" xfId="22" applyFont="1" applyFill="1" applyBorder="1" applyAlignment="1">
      <alignment wrapText="1"/>
      <protection/>
    </xf>
    <xf numFmtId="0" fontId="6" fillId="2" borderId="0" xfId="22" applyFont="1" applyFill="1" applyBorder="1" applyAlignment="1">
      <alignment horizontal="right" wrapText="1"/>
      <protection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4" fillId="2" borderId="0" xfId="22" applyFont="1" applyFill="1" applyBorder="1" applyAlignment="1">
      <alignment horizontal="right" vertical="top"/>
      <protection/>
    </xf>
    <xf numFmtId="0" fontId="7" fillId="2" borderId="0" xfId="22" applyFont="1" applyFill="1" applyAlignment="1">
      <alignment horizontal="right"/>
      <protection/>
    </xf>
    <xf numFmtId="0" fontId="13" fillId="2" borderId="0" xfId="22" applyFont="1" applyFill="1" applyAlignment="1">
      <alignment vertical="center" wrapText="1"/>
      <protection/>
    </xf>
    <xf numFmtId="0" fontId="7" fillId="2" borderId="0" xfId="23" applyFont="1" applyFill="1" applyAlignment="1" applyProtection="1">
      <alignment horizontal="left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E44" sqref="E44"/>
    </sheetView>
  </sheetViews>
  <sheetFormatPr defaultColWidth="9.140625" defaultRowHeight="12.75"/>
  <cols>
    <col min="1" max="1" width="42.28125" style="52" customWidth="1"/>
    <col min="2" max="2" width="11.421875" style="52" customWidth="1"/>
    <col min="3" max="3" width="10.57421875" style="52" customWidth="1"/>
    <col min="4" max="4" width="51.421875" style="52" customWidth="1"/>
    <col min="5" max="5" width="11.421875" style="52" customWidth="1"/>
    <col min="6" max="6" width="13.28125" style="52" customWidth="1"/>
    <col min="7" max="7" width="9.140625" style="52" customWidth="1"/>
    <col min="8" max="8" width="16.57421875" style="52" customWidth="1"/>
    <col min="9" max="16384" width="9.140625" style="52" customWidth="1"/>
  </cols>
  <sheetData>
    <row r="1" spans="5:6" ht="12">
      <c r="E1" s="153" t="s">
        <v>158</v>
      </c>
      <c r="F1" s="153"/>
    </row>
    <row r="2" spans="1:6" ht="12" customHeight="1">
      <c r="A2" s="53"/>
      <c r="B2" s="54"/>
      <c r="C2" s="155" t="s">
        <v>0</v>
      </c>
      <c r="D2" s="155"/>
      <c r="E2" s="56"/>
      <c r="F2" s="56"/>
    </row>
    <row r="3" spans="1:6" ht="21" customHeight="1">
      <c r="A3" s="55" t="s">
        <v>182</v>
      </c>
      <c r="B3" s="57"/>
      <c r="C3" s="53"/>
      <c r="D3" s="53"/>
      <c r="E3" s="154" t="s">
        <v>181</v>
      </c>
      <c r="F3" s="154"/>
    </row>
    <row r="4" spans="1:6" ht="16.5" customHeight="1">
      <c r="A4" s="147" t="s">
        <v>197</v>
      </c>
      <c r="B4" s="57"/>
      <c r="C4" s="58"/>
      <c r="D4" s="58"/>
      <c r="E4" s="56"/>
      <c r="F4" s="59" t="s">
        <v>80</v>
      </c>
    </row>
    <row r="5" spans="1:6" ht="50.25" customHeight="1">
      <c r="A5" s="60" t="s">
        <v>1</v>
      </c>
      <c r="B5" s="61" t="s">
        <v>2</v>
      </c>
      <c r="C5" s="61" t="s">
        <v>3</v>
      </c>
      <c r="D5" s="62" t="s">
        <v>7</v>
      </c>
      <c r="E5" s="61" t="s">
        <v>4</v>
      </c>
      <c r="F5" s="61" t="s">
        <v>5</v>
      </c>
    </row>
    <row r="6" spans="1:6" ht="12">
      <c r="A6" s="60" t="s">
        <v>6</v>
      </c>
      <c r="B6" s="60">
        <v>1</v>
      </c>
      <c r="C6" s="60">
        <v>2</v>
      </c>
      <c r="D6" s="62" t="s">
        <v>6</v>
      </c>
      <c r="E6" s="60">
        <v>1</v>
      </c>
      <c r="F6" s="60">
        <v>2</v>
      </c>
    </row>
    <row r="7" spans="1:6" ht="12">
      <c r="A7" s="63" t="s">
        <v>8</v>
      </c>
      <c r="B7" s="64"/>
      <c r="C7" s="64"/>
      <c r="D7" s="65" t="s">
        <v>28</v>
      </c>
      <c r="E7" s="64"/>
      <c r="F7" s="64"/>
    </row>
    <row r="8" spans="1:30" ht="12.75">
      <c r="A8" s="66" t="s">
        <v>29</v>
      </c>
      <c r="B8" s="67"/>
      <c r="C8" s="67"/>
      <c r="D8" s="66" t="s">
        <v>30</v>
      </c>
      <c r="E8" s="68">
        <v>5905284</v>
      </c>
      <c r="F8" s="69">
        <v>5811525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2">
      <c r="A9" s="67" t="s">
        <v>152</v>
      </c>
      <c r="B9" s="67"/>
      <c r="C9" s="67"/>
      <c r="D9" s="66" t="s">
        <v>31</v>
      </c>
      <c r="E9" s="71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24">
      <c r="A10" s="67" t="s">
        <v>98</v>
      </c>
      <c r="B10" s="67"/>
      <c r="C10" s="67"/>
      <c r="D10" s="67" t="s">
        <v>151</v>
      </c>
      <c r="E10" s="72">
        <v>504707</v>
      </c>
      <c r="F10" s="73">
        <v>470791</v>
      </c>
      <c r="G10" s="70"/>
      <c r="H10" s="74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20.25" customHeight="1">
      <c r="A11" s="67" t="s">
        <v>107</v>
      </c>
      <c r="B11" s="67"/>
      <c r="C11" s="67"/>
      <c r="D11" s="67" t="s">
        <v>32</v>
      </c>
      <c r="E11" s="71"/>
      <c r="F11" s="67"/>
      <c r="G11" s="70"/>
      <c r="H11" s="74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2">
      <c r="A12" s="67" t="s">
        <v>143</v>
      </c>
      <c r="B12" s="67"/>
      <c r="C12" s="67"/>
      <c r="D12" s="67" t="s">
        <v>115</v>
      </c>
      <c r="E12" s="71"/>
      <c r="F12" s="67"/>
      <c r="G12" s="70"/>
      <c r="H12" s="74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2.75">
      <c r="A13" s="75" t="s">
        <v>12</v>
      </c>
      <c r="B13" s="67"/>
      <c r="C13" s="67"/>
      <c r="D13" s="75" t="s">
        <v>27</v>
      </c>
      <c r="E13" s="68">
        <f>E10+E11+E12</f>
        <v>504707</v>
      </c>
      <c r="F13" s="69">
        <f>F10+F11+F12</f>
        <v>470791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2">
      <c r="A14" s="66" t="s">
        <v>178</v>
      </c>
      <c r="B14" s="67"/>
      <c r="C14" s="67"/>
      <c r="D14" s="66" t="s">
        <v>33</v>
      </c>
      <c r="E14" s="71"/>
      <c r="F14" s="67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2.75">
      <c r="A15" s="75" t="s">
        <v>39</v>
      </c>
      <c r="B15" s="73">
        <f>B13+B14</f>
        <v>0</v>
      </c>
      <c r="C15" s="73">
        <f>C13+C14</f>
        <v>0</v>
      </c>
      <c r="D15" s="67" t="s">
        <v>34</v>
      </c>
      <c r="E15" s="72">
        <f>E16-E17</f>
        <v>1415258</v>
      </c>
      <c r="F15" s="73">
        <f>F16-F17</f>
        <v>1064665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2.75">
      <c r="A16" s="65" t="s">
        <v>41</v>
      </c>
      <c r="B16" s="67"/>
      <c r="C16" s="67"/>
      <c r="D16" s="67" t="s">
        <v>35</v>
      </c>
      <c r="E16" s="72">
        <v>1415258</v>
      </c>
      <c r="F16" s="73">
        <v>1064665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2">
      <c r="A17" s="65" t="s">
        <v>43</v>
      </c>
      <c r="B17" s="67"/>
      <c r="C17" s="67"/>
      <c r="D17" s="67" t="s">
        <v>36</v>
      </c>
      <c r="E17" s="71"/>
      <c r="F17" s="67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2.75">
      <c r="A18" s="64" t="s">
        <v>9</v>
      </c>
      <c r="B18" s="71"/>
      <c r="C18" s="67"/>
      <c r="D18" s="64" t="s">
        <v>37</v>
      </c>
      <c r="E18" s="72">
        <v>111134</v>
      </c>
      <c r="F18" s="73">
        <v>350593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2.75">
      <c r="A19" s="64" t="s">
        <v>10</v>
      </c>
      <c r="B19" s="72">
        <v>537604</v>
      </c>
      <c r="C19" s="73">
        <v>500024</v>
      </c>
      <c r="D19" s="75" t="s">
        <v>38</v>
      </c>
      <c r="E19" s="68">
        <f>E15+E18</f>
        <v>1526392</v>
      </c>
      <c r="F19" s="69">
        <f>F15+F18</f>
        <v>1415258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2.75">
      <c r="A20" s="64" t="s">
        <v>179</v>
      </c>
      <c r="B20" s="72">
        <v>4336677</v>
      </c>
      <c r="C20" s="73">
        <v>3874483</v>
      </c>
      <c r="D20" s="76" t="s">
        <v>40</v>
      </c>
      <c r="E20" s="68">
        <f>E8+E13+E19</f>
        <v>7936383</v>
      </c>
      <c r="F20" s="69">
        <f>F8+F13+F19</f>
        <v>7697574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2">
      <c r="A21" s="64" t="s">
        <v>142</v>
      </c>
      <c r="B21" s="71"/>
      <c r="C21" s="67"/>
      <c r="D21" s="77"/>
      <c r="E21" s="71"/>
      <c r="F21" s="67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2.75">
      <c r="A22" s="76" t="s">
        <v>12</v>
      </c>
      <c r="B22" s="68">
        <f>SUM(B19:B21)</f>
        <v>4874281</v>
      </c>
      <c r="C22" s="69">
        <f>SUM(C19:C21)</f>
        <v>4374507</v>
      </c>
      <c r="D22" s="64"/>
      <c r="E22" s="71"/>
      <c r="F22" s="67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2">
      <c r="A23" s="65" t="s">
        <v>117</v>
      </c>
      <c r="B23" s="71"/>
      <c r="C23" s="67"/>
      <c r="D23" s="65" t="s">
        <v>42</v>
      </c>
      <c r="E23" s="71"/>
      <c r="F23" s="67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2.75">
      <c r="A24" s="64" t="s">
        <v>152</v>
      </c>
      <c r="B24" s="72">
        <f>SUM(B25:B28)</f>
        <v>2744039</v>
      </c>
      <c r="C24" s="73">
        <f>SUM(C25:C28)</f>
        <v>2921098</v>
      </c>
      <c r="D24" s="78" t="s">
        <v>153</v>
      </c>
      <c r="E24" s="71"/>
      <c r="F24" s="67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2.75">
      <c r="A25" s="64" t="s">
        <v>98</v>
      </c>
      <c r="B25" s="79"/>
      <c r="C25" s="64"/>
      <c r="D25" s="67" t="s">
        <v>139</v>
      </c>
      <c r="E25" s="72">
        <f>SUM(E26:E27)</f>
        <v>7738</v>
      </c>
      <c r="F25" s="73">
        <f>SUM(F26:F27)</f>
        <v>7660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6" ht="12.75">
      <c r="A26" s="64" t="s">
        <v>112</v>
      </c>
      <c r="B26" s="79"/>
      <c r="C26" s="64"/>
      <c r="D26" s="67" t="s">
        <v>180</v>
      </c>
      <c r="E26" s="72">
        <v>420</v>
      </c>
      <c r="F26" s="73">
        <v>420</v>
      </c>
    </row>
    <row r="27" spans="1:6" ht="12.75">
      <c r="A27" s="64" t="s">
        <v>107</v>
      </c>
      <c r="B27" s="80">
        <v>2744039</v>
      </c>
      <c r="C27" s="81">
        <v>2921098</v>
      </c>
      <c r="D27" s="67" t="s">
        <v>100</v>
      </c>
      <c r="E27" s="72">
        <v>7318</v>
      </c>
      <c r="F27" s="73">
        <v>7240</v>
      </c>
    </row>
    <row r="28" spans="1:6" ht="12">
      <c r="A28" s="64" t="s">
        <v>11</v>
      </c>
      <c r="B28" s="79"/>
      <c r="C28" s="64"/>
      <c r="D28" s="64" t="s">
        <v>111</v>
      </c>
      <c r="E28" s="79"/>
      <c r="F28" s="64"/>
    </row>
    <row r="29" spans="1:6" ht="12">
      <c r="A29" s="64" t="s">
        <v>144</v>
      </c>
      <c r="B29" s="79"/>
      <c r="C29" s="64"/>
      <c r="D29" s="78" t="s">
        <v>135</v>
      </c>
      <c r="E29" s="79"/>
      <c r="F29" s="64"/>
    </row>
    <row r="30" spans="1:6" ht="12.75">
      <c r="A30" s="64" t="s">
        <v>145</v>
      </c>
      <c r="B30" s="80">
        <v>259862</v>
      </c>
      <c r="C30" s="81">
        <v>357909</v>
      </c>
      <c r="D30" s="64" t="s">
        <v>154</v>
      </c>
      <c r="E30" s="79"/>
      <c r="F30" s="64"/>
    </row>
    <row r="31" spans="1:6" ht="12">
      <c r="A31" s="64" t="s">
        <v>146</v>
      </c>
      <c r="B31" s="79"/>
      <c r="C31" s="64"/>
      <c r="D31" s="78" t="s">
        <v>109</v>
      </c>
      <c r="E31" s="79"/>
      <c r="F31" s="64"/>
    </row>
    <row r="32" spans="1:6" ht="12">
      <c r="A32" s="64" t="s">
        <v>147</v>
      </c>
      <c r="B32" s="79"/>
      <c r="C32" s="64"/>
      <c r="D32" s="78" t="s">
        <v>110</v>
      </c>
      <c r="E32" s="79"/>
      <c r="F32" s="64"/>
    </row>
    <row r="33" spans="1:6" ht="12">
      <c r="A33" s="64" t="s">
        <v>148</v>
      </c>
      <c r="B33" s="79"/>
      <c r="C33" s="65"/>
      <c r="D33" s="78" t="s">
        <v>155</v>
      </c>
      <c r="E33" s="79"/>
      <c r="F33" s="64"/>
    </row>
    <row r="34" spans="1:6" ht="12.75">
      <c r="A34" s="76" t="s">
        <v>13</v>
      </c>
      <c r="B34" s="68">
        <f>B24+B29+B30+B31+B32+B33</f>
        <v>3003901</v>
      </c>
      <c r="C34" s="69">
        <f>C24+C29+C31+C32+C30+C33</f>
        <v>3279007</v>
      </c>
      <c r="D34" s="64" t="s">
        <v>156</v>
      </c>
      <c r="E34" s="79"/>
      <c r="F34" s="64"/>
    </row>
    <row r="35" spans="1:6" ht="15" customHeight="1">
      <c r="A35" s="65" t="s">
        <v>114</v>
      </c>
      <c r="B35" s="79"/>
      <c r="C35" s="64"/>
      <c r="D35" s="78" t="s">
        <v>157</v>
      </c>
      <c r="E35" s="79"/>
      <c r="F35" s="64"/>
    </row>
    <row r="36" spans="1:6" ht="13.5" customHeight="1">
      <c r="A36" s="67" t="s">
        <v>149</v>
      </c>
      <c r="B36" s="80">
        <v>65939</v>
      </c>
      <c r="C36" s="81">
        <v>51720</v>
      </c>
      <c r="D36" s="78" t="s">
        <v>116</v>
      </c>
      <c r="E36" s="79"/>
      <c r="F36" s="64"/>
    </row>
    <row r="37" spans="1:6" ht="12.75">
      <c r="A37" s="67" t="s">
        <v>99</v>
      </c>
      <c r="B37" s="79"/>
      <c r="C37" s="64"/>
      <c r="D37" s="76" t="s">
        <v>12</v>
      </c>
      <c r="E37" s="68">
        <f>E25+E29+E30+E31+E32+E33+E34+E35+E36</f>
        <v>7738</v>
      </c>
      <c r="F37" s="69">
        <f>F24+F25+F29+F30+F31+F32+F33+F34+F35+F36</f>
        <v>7660</v>
      </c>
    </row>
    <row r="38" spans="1:6" ht="12.75">
      <c r="A38" s="67" t="s">
        <v>150</v>
      </c>
      <c r="B38" s="79"/>
      <c r="C38" s="64"/>
      <c r="D38" s="76" t="s">
        <v>45</v>
      </c>
      <c r="E38" s="68">
        <f>E37</f>
        <v>7738</v>
      </c>
      <c r="F38" s="69">
        <f>F37</f>
        <v>7660</v>
      </c>
    </row>
    <row r="39" spans="1:6" ht="12">
      <c r="A39" s="67" t="s">
        <v>108</v>
      </c>
      <c r="B39" s="79"/>
      <c r="C39" s="64"/>
      <c r="D39" s="64"/>
      <c r="E39" s="79"/>
      <c r="F39" s="64"/>
    </row>
    <row r="40" spans="1:6" ht="12.75">
      <c r="A40" s="75" t="s">
        <v>14</v>
      </c>
      <c r="B40" s="68">
        <f>SUM(B36:B39)</f>
        <v>65939</v>
      </c>
      <c r="C40" s="69">
        <f>SUM(C36:C39)</f>
        <v>51720</v>
      </c>
      <c r="D40" s="64"/>
      <c r="E40" s="79"/>
      <c r="F40" s="64"/>
    </row>
    <row r="41" spans="1:6" ht="12">
      <c r="A41" s="66" t="s">
        <v>44</v>
      </c>
      <c r="B41" s="79"/>
      <c r="C41" s="64"/>
      <c r="D41" s="64"/>
      <c r="E41" s="79"/>
      <c r="F41" s="64"/>
    </row>
    <row r="42" spans="1:6" ht="12.75">
      <c r="A42" s="75" t="s">
        <v>45</v>
      </c>
      <c r="B42" s="68">
        <f>B22+B34+B40+B41</f>
        <v>7944121</v>
      </c>
      <c r="C42" s="69">
        <f>C22+C34+C40+C41</f>
        <v>7705234</v>
      </c>
      <c r="D42" s="64"/>
      <c r="E42" s="79"/>
      <c r="F42" s="64"/>
    </row>
    <row r="43" spans="1:6" ht="12.75" customHeight="1">
      <c r="A43" s="64"/>
      <c r="B43" s="79"/>
      <c r="C43" s="64"/>
      <c r="D43" s="64"/>
      <c r="E43" s="79"/>
      <c r="F43" s="64"/>
    </row>
    <row r="44" spans="1:6" ht="12.75">
      <c r="A44" s="75" t="s">
        <v>47</v>
      </c>
      <c r="B44" s="68">
        <f>B15+B42</f>
        <v>7944121</v>
      </c>
      <c r="C44" s="69">
        <f>C15+C42</f>
        <v>7705234</v>
      </c>
      <c r="D44" s="75" t="s">
        <v>46</v>
      </c>
      <c r="E44" s="68">
        <f>E20+E38</f>
        <v>7944121</v>
      </c>
      <c r="F44" s="69">
        <f>F20+F38</f>
        <v>7705234</v>
      </c>
    </row>
    <row r="45" spans="2:7" ht="12">
      <c r="B45" s="82"/>
      <c r="C45" s="83"/>
      <c r="D45" s="83"/>
      <c r="E45" s="82"/>
      <c r="F45" s="83"/>
      <c r="G45" s="83"/>
    </row>
    <row r="46" spans="1:7" ht="12">
      <c r="A46" s="70" t="s">
        <v>198</v>
      </c>
      <c r="B46" s="156"/>
      <c r="C46" s="156"/>
      <c r="D46" s="156"/>
      <c r="E46" s="156"/>
      <c r="F46" s="74"/>
      <c r="G46" s="83"/>
    </row>
    <row r="47" spans="2:7" ht="12">
      <c r="B47" s="83"/>
      <c r="C47" s="83"/>
      <c r="D47" s="83"/>
      <c r="E47" s="83"/>
      <c r="F47" s="83"/>
      <c r="G47" s="83"/>
    </row>
    <row r="48" spans="1:8" ht="12.75">
      <c r="A48" s="151" t="s">
        <v>113</v>
      </c>
      <c r="B48" s="151"/>
      <c r="C48" s="151"/>
      <c r="D48" s="84" t="s">
        <v>185</v>
      </c>
      <c r="E48" s="85"/>
      <c r="F48" s="83"/>
      <c r="G48" s="83"/>
      <c r="H48" s="86"/>
    </row>
    <row r="49" spans="1:6" ht="12">
      <c r="A49" s="152" t="s">
        <v>186</v>
      </c>
      <c r="B49" s="152"/>
      <c r="C49" s="152"/>
      <c r="D49" s="87" t="s">
        <v>187</v>
      </c>
      <c r="E49" s="88"/>
      <c r="F49" s="89"/>
    </row>
    <row r="50" spans="4:6" ht="12">
      <c r="D50" s="87"/>
      <c r="E50" s="88"/>
      <c r="F50" s="89"/>
    </row>
    <row r="51" spans="4:6" ht="12">
      <c r="D51" s="87"/>
      <c r="E51" s="88"/>
      <c r="F51" s="89"/>
    </row>
    <row r="52" spans="4:6" ht="12">
      <c r="D52" s="87"/>
      <c r="E52" s="90"/>
      <c r="F52" s="89"/>
    </row>
    <row r="53" spans="2:7" ht="12.75">
      <c r="B53" s="91"/>
      <c r="D53" s="88"/>
      <c r="E53" s="92"/>
      <c r="F53" s="83"/>
      <c r="G53" s="83"/>
    </row>
    <row r="54" spans="4:7" ht="12.75">
      <c r="D54" s="84" t="s">
        <v>188</v>
      </c>
      <c r="E54" s="85"/>
      <c r="G54" s="83"/>
    </row>
    <row r="55" spans="4:7" ht="12.75">
      <c r="D55" s="93"/>
      <c r="E55" s="93"/>
      <c r="F55" s="83"/>
      <c r="G55" s="83"/>
    </row>
    <row r="56" spans="4:7" ht="12">
      <c r="D56" s="13" t="s">
        <v>189</v>
      </c>
      <c r="E56" s="88"/>
      <c r="F56" s="83"/>
      <c r="G56" s="83"/>
    </row>
    <row r="57" spans="1:7" ht="12">
      <c r="A57" s="70"/>
      <c r="B57" s="70"/>
      <c r="C57" s="70"/>
      <c r="D57" s="70"/>
      <c r="E57" s="70"/>
      <c r="F57" s="83"/>
      <c r="G57" s="83"/>
    </row>
    <row r="58" spans="1:7" ht="12">
      <c r="A58" s="83"/>
      <c r="B58" s="83"/>
      <c r="C58" s="83"/>
      <c r="D58" s="83"/>
      <c r="E58" s="83"/>
      <c r="F58" s="83"/>
      <c r="G58" s="83"/>
    </row>
    <row r="59" spans="1:7" ht="12">
      <c r="A59" s="83"/>
      <c r="B59" s="83"/>
      <c r="C59" s="83"/>
      <c r="D59" s="83"/>
      <c r="E59" s="83"/>
      <c r="F59" s="83"/>
      <c r="G59" s="83"/>
    </row>
    <row r="60" spans="1:7" ht="12">
      <c r="A60" s="83"/>
      <c r="B60" s="83"/>
      <c r="C60" s="83"/>
      <c r="D60" s="83"/>
      <c r="E60" s="83" t="s">
        <v>196</v>
      </c>
      <c r="F60" s="83"/>
      <c r="G60" s="83"/>
    </row>
    <row r="61" spans="1:7" ht="12">
      <c r="A61" s="83"/>
      <c r="B61" s="83"/>
      <c r="C61" s="83"/>
      <c r="D61" s="83"/>
      <c r="E61" s="83"/>
      <c r="F61" s="83"/>
      <c r="G61" s="83"/>
    </row>
    <row r="62" spans="1:7" ht="12">
      <c r="A62" s="83"/>
      <c r="B62" s="83"/>
      <c r="C62" s="83"/>
      <c r="D62" s="94"/>
      <c r="E62" s="83"/>
      <c r="F62" s="83"/>
      <c r="G62" s="83"/>
    </row>
    <row r="63" spans="1:7" s="70" customFormat="1" ht="12">
      <c r="A63" s="94"/>
      <c r="B63" s="94"/>
      <c r="C63" s="94"/>
      <c r="D63" s="94"/>
      <c r="E63" s="94"/>
      <c r="F63" s="94"/>
      <c r="G63" s="94"/>
    </row>
    <row r="64" spans="1:7" s="70" customFormat="1" ht="12">
      <c r="A64" s="94"/>
      <c r="B64" s="94"/>
      <c r="C64" s="94"/>
      <c r="D64" s="95"/>
      <c r="E64" s="94"/>
      <c r="F64" s="94"/>
      <c r="G64" s="94"/>
    </row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3" sqref="E13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2.28125" style="1" customWidth="1"/>
    <col min="4" max="4" width="43.421875" style="1" customWidth="1"/>
    <col min="5" max="5" width="13.57421875" style="1" customWidth="1"/>
    <col min="6" max="6" width="12.00390625" style="1" customWidth="1"/>
    <col min="7" max="16384" width="9.140625" style="1" customWidth="1"/>
  </cols>
  <sheetData>
    <row r="1" spans="5:6" ht="25.5" customHeight="1">
      <c r="E1" s="158" t="s">
        <v>159</v>
      </c>
      <c r="F1" s="158"/>
    </row>
    <row r="2" spans="1:6" ht="12.75" customHeight="1">
      <c r="A2" s="2"/>
      <c r="C2" s="159" t="s">
        <v>15</v>
      </c>
      <c r="D2" s="159"/>
      <c r="E2" s="3"/>
      <c r="F2" s="3"/>
    </row>
    <row r="3" spans="1:6" ht="15">
      <c r="A3" s="159" t="s">
        <v>183</v>
      </c>
      <c r="B3" s="159"/>
      <c r="C3" s="4"/>
      <c r="D3" s="4"/>
      <c r="E3" s="18"/>
      <c r="F3" s="18"/>
    </row>
    <row r="4" spans="1:6" ht="15">
      <c r="A4" s="147" t="s">
        <v>197</v>
      </c>
      <c r="B4" s="19"/>
      <c r="C4" s="20"/>
      <c r="D4" s="21" t="s">
        <v>181</v>
      </c>
      <c r="E4" s="160"/>
      <c r="F4" s="160"/>
    </row>
    <row r="5" spans="1:7" ht="15">
      <c r="A5" s="22"/>
      <c r="B5" s="23"/>
      <c r="C5" s="23"/>
      <c r="D5" s="24"/>
      <c r="E5" s="25"/>
      <c r="F5" s="26" t="s">
        <v>80</v>
      </c>
      <c r="G5" s="5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5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5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5"/>
    </row>
    <row r="9" spans="1:7" s="8" customFormat="1" ht="15">
      <c r="A9" s="31" t="s">
        <v>20</v>
      </c>
      <c r="B9" s="6"/>
      <c r="C9" s="6"/>
      <c r="D9" s="31" t="s">
        <v>48</v>
      </c>
      <c r="E9" s="6"/>
      <c r="F9" s="6"/>
      <c r="G9" s="7"/>
    </row>
    <row r="10" spans="1:7" s="9" customFormat="1" ht="15">
      <c r="A10" s="32" t="s">
        <v>21</v>
      </c>
      <c r="B10" s="32"/>
      <c r="C10" s="32"/>
      <c r="D10" s="32" t="s">
        <v>49</v>
      </c>
      <c r="E10" s="32"/>
      <c r="F10" s="32"/>
      <c r="G10" s="33"/>
    </row>
    <row r="11" spans="1:8" s="9" customFormat="1" ht="31.5" customHeight="1">
      <c r="A11" s="32" t="s">
        <v>160</v>
      </c>
      <c r="B11" s="34">
        <v>105038</v>
      </c>
      <c r="C11" s="34">
        <v>200552</v>
      </c>
      <c r="D11" s="32" t="s">
        <v>50</v>
      </c>
      <c r="E11" s="34">
        <v>138564</v>
      </c>
      <c r="F11" s="34">
        <v>273711</v>
      </c>
      <c r="G11" s="33"/>
      <c r="H11" s="35"/>
    </row>
    <row r="12" spans="1:7" s="9" customFormat="1" ht="15.75" customHeight="1">
      <c r="A12" s="32" t="s">
        <v>22</v>
      </c>
      <c r="B12" s="34">
        <v>105038</v>
      </c>
      <c r="C12" s="34">
        <v>200404</v>
      </c>
      <c r="D12" s="32" t="s">
        <v>51</v>
      </c>
      <c r="E12" s="34">
        <v>135974</v>
      </c>
      <c r="F12" s="34">
        <v>273711</v>
      </c>
      <c r="G12" s="36"/>
    </row>
    <row r="13" spans="1:7" s="9" customFormat="1" ht="15">
      <c r="A13" s="32" t="s">
        <v>161</v>
      </c>
      <c r="B13" s="34">
        <v>54</v>
      </c>
      <c r="C13" s="34">
        <v>384</v>
      </c>
      <c r="D13" s="32" t="s">
        <v>166</v>
      </c>
      <c r="E13" s="34">
        <v>2</v>
      </c>
      <c r="F13" s="34"/>
      <c r="G13" s="33"/>
    </row>
    <row r="14" spans="1:7" s="9" customFormat="1" ht="15">
      <c r="A14" s="32" t="s">
        <v>23</v>
      </c>
      <c r="B14" s="34">
        <v>423</v>
      </c>
      <c r="C14" s="34">
        <v>1257</v>
      </c>
      <c r="D14" s="37" t="s">
        <v>52</v>
      </c>
      <c r="E14" s="34">
        <v>98216</v>
      </c>
      <c r="F14" s="34">
        <v>345606</v>
      </c>
      <c r="G14" s="33"/>
    </row>
    <row r="15" spans="1:7" s="9" customFormat="1" ht="15">
      <c r="A15" s="38"/>
      <c r="B15" s="34"/>
      <c r="C15" s="34"/>
      <c r="D15" s="32" t="s">
        <v>26</v>
      </c>
      <c r="E15" s="34"/>
      <c r="F15" s="34"/>
      <c r="G15" s="33"/>
    </row>
    <row r="16" spans="1:7" s="9" customFormat="1" ht="14.25">
      <c r="A16" s="38" t="s">
        <v>24</v>
      </c>
      <c r="B16" s="39">
        <f>B11+B13+B14</f>
        <v>105515</v>
      </c>
      <c r="C16" s="39">
        <f>C10+C11+C13+C14</f>
        <v>202193</v>
      </c>
      <c r="D16" s="38" t="s">
        <v>24</v>
      </c>
      <c r="E16" s="39">
        <f>SUM(E10,E11,E13,E14,E15)</f>
        <v>236782</v>
      </c>
      <c r="F16" s="39">
        <f>F10+F11+F13+F14+F15</f>
        <v>619317</v>
      </c>
      <c r="G16" s="33"/>
    </row>
    <row r="17" spans="1:6" s="9" customFormat="1" ht="15">
      <c r="A17" s="40" t="s">
        <v>105</v>
      </c>
      <c r="B17" s="34"/>
      <c r="C17" s="34"/>
      <c r="D17" s="41" t="s">
        <v>105</v>
      </c>
      <c r="E17" s="34"/>
      <c r="F17" s="34"/>
    </row>
    <row r="18" spans="1:6" s="9" customFormat="1" ht="15">
      <c r="A18" s="42" t="s">
        <v>123</v>
      </c>
      <c r="B18" s="34"/>
      <c r="C18" s="34"/>
      <c r="D18" s="42" t="s">
        <v>53</v>
      </c>
      <c r="E18" s="34"/>
      <c r="F18" s="34"/>
    </row>
    <row r="19" spans="1:6" s="9" customFormat="1" ht="15">
      <c r="A19" s="32" t="s">
        <v>118</v>
      </c>
      <c r="B19" s="34"/>
      <c r="C19" s="34"/>
      <c r="D19" s="41"/>
      <c r="E19" s="34"/>
      <c r="F19" s="34"/>
    </row>
    <row r="20" spans="1:6" s="9" customFormat="1" ht="15">
      <c r="A20" s="32" t="s">
        <v>136</v>
      </c>
      <c r="B20" s="34">
        <v>20133</v>
      </c>
      <c r="C20" s="34">
        <v>66531</v>
      </c>
      <c r="D20" s="42"/>
      <c r="E20" s="34"/>
      <c r="F20" s="34"/>
    </row>
    <row r="21" spans="1:6" s="9" customFormat="1" ht="15">
      <c r="A21" s="32" t="s">
        <v>25</v>
      </c>
      <c r="B21" s="34"/>
      <c r="C21" s="34"/>
      <c r="D21" s="38"/>
      <c r="E21" s="34"/>
      <c r="F21" s="34"/>
    </row>
    <row r="22" spans="1:6" s="9" customFormat="1" ht="15">
      <c r="A22" s="32" t="s">
        <v>162</v>
      </c>
      <c r="B22" s="34"/>
      <c r="C22" s="34"/>
      <c r="D22" s="43"/>
      <c r="E22" s="34"/>
      <c r="F22" s="34"/>
    </row>
    <row r="23" spans="1:6" s="9" customFormat="1" ht="15">
      <c r="A23" s="32" t="s">
        <v>26</v>
      </c>
      <c r="B23" s="34"/>
      <c r="C23" s="34"/>
      <c r="D23" s="43"/>
      <c r="E23" s="34"/>
      <c r="F23" s="34"/>
    </row>
    <row r="24" spans="1:6" s="9" customFormat="1" ht="15">
      <c r="A24" s="38" t="s">
        <v>27</v>
      </c>
      <c r="B24" s="39">
        <f>SUM(B20:B23)</f>
        <v>20133</v>
      </c>
      <c r="C24" s="39">
        <f>SUM(C20:C23)</f>
        <v>66531</v>
      </c>
      <c r="D24" s="38" t="s">
        <v>27</v>
      </c>
      <c r="E24" s="34">
        <f>E18</f>
        <v>0</v>
      </c>
      <c r="F24" s="34">
        <f>F18</f>
        <v>0</v>
      </c>
    </row>
    <row r="25" spans="1:6" s="9" customFormat="1" ht="15">
      <c r="A25" s="40" t="s">
        <v>106</v>
      </c>
      <c r="B25" s="34"/>
      <c r="C25" s="34"/>
      <c r="D25" s="44" t="s">
        <v>106</v>
      </c>
      <c r="E25" s="34"/>
      <c r="F25" s="34"/>
    </row>
    <row r="26" spans="1:6" s="9" customFormat="1" ht="14.25">
      <c r="A26" s="42" t="s">
        <v>163</v>
      </c>
      <c r="B26" s="39">
        <f>B16+B24</f>
        <v>125648</v>
      </c>
      <c r="C26" s="39">
        <f>C16+C24</f>
        <v>268724</v>
      </c>
      <c r="D26" s="42" t="s">
        <v>54</v>
      </c>
      <c r="E26" s="39">
        <f>E16+E24</f>
        <v>236782</v>
      </c>
      <c r="F26" s="39">
        <f>F16+F24</f>
        <v>619317</v>
      </c>
    </row>
    <row r="27" spans="1:6" s="9" customFormat="1" ht="15">
      <c r="A27" s="42" t="s">
        <v>119</v>
      </c>
      <c r="B27" s="39">
        <f>E26-B26</f>
        <v>111134</v>
      </c>
      <c r="C27" s="39">
        <f>F26-C26</f>
        <v>350593</v>
      </c>
      <c r="D27" s="42" t="s">
        <v>122</v>
      </c>
      <c r="E27" s="34"/>
      <c r="F27" s="34"/>
    </row>
    <row r="28" spans="1:6" s="9" customFormat="1" ht="18.75" customHeight="1">
      <c r="A28" s="42" t="s">
        <v>164</v>
      </c>
      <c r="B28" s="39">
        <v>0</v>
      </c>
      <c r="C28" s="39">
        <v>0</v>
      </c>
      <c r="D28" s="43"/>
      <c r="E28" s="34"/>
      <c r="F28" s="34"/>
    </row>
    <row r="29" spans="1:6" s="9" customFormat="1" ht="24" customHeight="1">
      <c r="A29" s="42" t="s">
        <v>165</v>
      </c>
      <c r="B29" s="39">
        <f>B27-B28</f>
        <v>111134</v>
      </c>
      <c r="C29" s="39">
        <f>C27-C28</f>
        <v>350593</v>
      </c>
      <c r="D29" s="42" t="s">
        <v>167</v>
      </c>
      <c r="E29" s="34"/>
      <c r="F29" s="34"/>
    </row>
    <row r="30" spans="1:6" s="9" customFormat="1" ht="14.25" customHeight="1">
      <c r="A30" s="42" t="s">
        <v>120</v>
      </c>
      <c r="B30" s="39">
        <f>B26+B28+B29</f>
        <v>236782</v>
      </c>
      <c r="C30" s="39">
        <f>C26+C28+C29</f>
        <v>619317</v>
      </c>
      <c r="D30" s="42" t="s">
        <v>121</v>
      </c>
      <c r="E30" s="39">
        <f>E26+E29</f>
        <v>236782</v>
      </c>
      <c r="F30" s="39">
        <f>F26+F29</f>
        <v>619317</v>
      </c>
    </row>
    <row r="31" spans="1:6" s="9" customFormat="1" ht="13.5" customHeight="1">
      <c r="A31" s="45"/>
      <c r="B31" s="46"/>
      <c r="C31" s="46"/>
      <c r="D31" s="45"/>
      <c r="E31" s="46"/>
      <c r="F31" s="46"/>
    </row>
    <row r="32" spans="1:6" s="9" customFormat="1" ht="17.25" customHeight="1">
      <c r="A32" s="47" t="s">
        <v>198</v>
      </c>
      <c r="B32" s="47"/>
      <c r="C32" s="157"/>
      <c r="D32" s="157"/>
      <c r="E32" s="161"/>
      <c r="F32" s="161"/>
    </row>
    <row r="33" spans="1:6" s="9" customFormat="1" ht="17.25" customHeight="1">
      <c r="A33" s="47"/>
      <c r="B33" s="47"/>
      <c r="C33" s="47"/>
      <c r="D33" s="47"/>
      <c r="E33" s="48"/>
      <c r="F33" s="48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6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6"/>
    </row>
    <row r="36" spans="1:6" s="9" customFormat="1" ht="17.25" customHeight="1">
      <c r="A36" s="8"/>
      <c r="B36" s="8"/>
      <c r="C36" s="8"/>
      <c r="D36" s="14"/>
      <c r="E36" s="15"/>
      <c r="F36" s="46"/>
    </row>
    <row r="37" spans="1:6" s="9" customFormat="1" ht="15">
      <c r="A37" s="8"/>
      <c r="B37" s="8"/>
      <c r="C37" s="8"/>
      <c r="D37" s="49" t="s">
        <v>188</v>
      </c>
      <c r="E37" s="11"/>
      <c r="F37" s="47"/>
    </row>
    <row r="38" spans="1:6" s="9" customFormat="1" ht="15">
      <c r="A38" s="8"/>
      <c r="B38" s="8"/>
      <c r="C38" s="8"/>
      <c r="D38" s="1"/>
      <c r="E38" s="1"/>
      <c r="F38" s="47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4">
      <selection activeCell="D36" sqref="D36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32"/>
      <c r="B1" s="132"/>
      <c r="C1" s="132"/>
      <c r="D1" s="132"/>
      <c r="E1" s="163" t="s">
        <v>168</v>
      </c>
      <c r="F1" s="163"/>
      <c r="G1" s="132"/>
    </row>
    <row r="2" spans="1:7" ht="15">
      <c r="A2" s="166" t="s">
        <v>95</v>
      </c>
      <c r="B2" s="167"/>
      <c r="C2" s="167"/>
      <c r="D2" s="167"/>
      <c r="E2" s="167"/>
      <c r="F2" s="167"/>
      <c r="G2" s="132"/>
    </row>
    <row r="3" spans="1:7" ht="14.25">
      <c r="A3" s="133" t="s">
        <v>183</v>
      </c>
      <c r="B3" s="134"/>
      <c r="D3" s="135" t="s">
        <v>181</v>
      </c>
      <c r="E3" s="2"/>
      <c r="F3" s="136"/>
      <c r="G3" s="132"/>
    </row>
    <row r="4" spans="1:7" ht="15">
      <c r="A4" s="147" t="s">
        <v>197</v>
      </c>
      <c r="B4" s="96"/>
      <c r="C4" s="4"/>
      <c r="D4" s="4"/>
      <c r="E4" s="137"/>
      <c r="F4" s="137"/>
      <c r="G4" s="138"/>
    </row>
    <row r="5" spans="1:7" ht="15">
      <c r="A5" s="96"/>
      <c r="B5" s="96"/>
      <c r="C5" s="96"/>
      <c r="D5" s="139"/>
      <c r="E5" s="138"/>
      <c r="F5" s="138"/>
      <c r="G5" s="140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51" t="s">
        <v>82</v>
      </c>
      <c r="C7" s="51" t="s">
        <v>83</v>
      </c>
      <c r="D7" s="51" t="s">
        <v>84</v>
      </c>
      <c r="E7" s="51" t="s">
        <v>82</v>
      </c>
      <c r="F7" s="51" t="s">
        <v>83</v>
      </c>
      <c r="G7" s="51" t="s">
        <v>84</v>
      </c>
    </row>
    <row r="8" spans="1:7" s="141" customFormat="1" ht="14.25">
      <c r="A8" s="51" t="s">
        <v>6</v>
      </c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</row>
    <row r="9" spans="1:7" ht="15">
      <c r="A9" s="142" t="s">
        <v>169</v>
      </c>
      <c r="B9" s="143"/>
      <c r="C9" s="143"/>
      <c r="D9" s="143"/>
      <c r="E9" s="143"/>
      <c r="F9" s="143"/>
      <c r="G9" s="143"/>
    </row>
    <row r="10" spans="1:7" ht="15">
      <c r="A10" s="144" t="s">
        <v>126</v>
      </c>
      <c r="B10" s="143">
        <v>1012165</v>
      </c>
      <c r="C10" s="143">
        <v>882595</v>
      </c>
      <c r="D10" s="143">
        <f>B10-C10</f>
        <v>129570</v>
      </c>
      <c r="E10" s="143">
        <v>2374266</v>
      </c>
      <c r="F10" s="143">
        <v>547299</v>
      </c>
      <c r="G10" s="143">
        <f>E10-F10</f>
        <v>1826967</v>
      </c>
    </row>
    <row r="11" spans="1:7" ht="15">
      <c r="A11" s="144" t="s">
        <v>170</v>
      </c>
      <c r="B11" s="143"/>
      <c r="C11" s="143"/>
      <c r="D11" s="143"/>
      <c r="E11" s="143"/>
      <c r="F11" s="143"/>
      <c r="G11" s="143"/>
    </row>
    <row r="12" spans="1:7" ht="15">
      <c r="A12" s="144" t="s">
        <v>94</v>
      </c>
      <c r="B12" s="16"/>
      <c r="C12" s="16"/>
      <c r="D12" s="143"/>
      <c r="E12" s="16"/>
      <c r="F12" s="143"/>
      <c r="G12" s="143"/>
    </row>
    <row r="13" spans="1:7" ht="15">
      <c r="A13" s="6" t="s">
        <v>130</v>
      </c>
      <c r="B13" s="16"/>
      <c r="C13" s="16"/>
      <c r="D13" s="143"/>
      <c r="E13" s="16"/>
      <c r="F13" s="143"/>
      <c r="G13" s="143"/>
    </row>
    <row r="14" spans="1:7" ht="15">
      <c r="A14" s="6" t="s">
        <v>140</v>
      </c>
      <c r="B14" s="16"/>
      <c r="C14" s="16"/>
      <c r="D14" s="143"/>
      <c r="E14" s="16"/>
      <c r="F14" s="143"/>
      <c r="G14" s="143"/>
    </row>
    <row r="15" spans="1:7" ht="15">
      <c r="A15" s="144" t="s">
        <v>127</v>
      </c>
      <c r="B15" s="143"/>
      <c r="C15" s="143"/>
      <c r="D15" s="143"/>
      <c r="E15" s="143"/>
      <c r="F15" s="143"/>
      <c r="G15" s="143"/>
    </row>
    <row r="16" spans="1:7" ht="14.25">
      <c r="A16" s="142" t="s">
        <v>124</v>
      </c>
      <c r="B16" s="145">
        <f>SUM(B10:B15)</f>
        <v>1012165</v>
      </c>
      <c r="C16" s="145">
        <f>SUM(C10:C15)</f>
        <v>882595</v>
      </c>
      <c r="D16" s="145">
        <f>B16-C16</f>
        <v>129570</v>
      </c>
      <c r="E16" s="145">
        <f>SUM(E10:E15)</f>
        <v>2374266</v>
      </c>
      <c r="F16" s="145">
        <f>SUM(F10:F15)</f>
        <v>547299</v>
      </c>
      <c r="G16" s="145">
        <f>E16-F16</f>
        <v>1826967</v>
      </c>
    </row>
    <row r="17" spans="1:7" ht="15">
      <c r="A17" s="142" t="s">
        <v>137</v>
      </c>
      <c r="B17" s="143"/>
      <c r="C17" s="143"/>
      <c r="D17" s="143"/>
      <c r="E17" s="143"/>
      <c r="F17" s="143"/>
      <c r="G17" s="143"/>
    </row>
    <row r="18" spans="1:7" ht="15">
      <c r="A18" s="144" t="s">
        <v>85</v>
      </c>
      <c r="B18" s="143">
        <v>513485</v>
      </c>
      <c r="C18" s="143">
        <v>208944</v>
      </c>
      <c r="D18" s="143">
        <f>B18-C18</f>
        <v>304541</v>
      </c>
      <c r="E18" s="143">
        <v>1321249</v>
      </c>
      <c r="F18" s="143">
        <v>1743378</v>
      </c>
      <c r="G18" s="143">
        <f>E18-F18</f>
        <v>-422129</v>
      </c>
    </row>
    <row r="19" spans="1:7" ht="15">
      <c r="A19" s="144" t="s">
        <v>86</v>
      </c>
      <c r="B19" s="143"/>
      <c r="C19" s="143"/>
      <c r="D19" s="143"/>
      <c r="E19" s="143"/>
      <c r="F19" s="143"/>
      <c r="G19" s="143"/>
    </row>
    <row r="20" spans="1:9" ht="15">
      <c r="A20" s="144" t="s">
        <v>92</v>
      </c>
      <c r="B20" s="143">
        <v>88034</v>
      </c>
      <c r="C20" s="143">
        <v>423</v>
      </c>
      <c r="D20" s="143">
        <f>B20-C20</f>
        <v>87611</v>
      </c>
      <c r="E20" s="143">
        <v>349360</v>
      </c>
      <c r="F20" s="143">
        <v>1257</v>
      </c>
      <c r="G20" s="143">
        <f>E20-F20</f>
        <v>348103</v>
      </c>
      <c r="I20" s="17"/>
    </row>
    <row r="21" spans="1:9" ht="15">
      <c r="A21" s="144" t="s">
        <v>90</v>
      </c>
      <c r="B21" s="143"/>
      <c r="C21" s="143"/>
      <c r="D21" s="143"/>
      <c r="E21" s="143"/>
      <c r="F21" s="143"/>
      <c r="G21" s="143"/>
      <c r="I21" s="17"/>
    </row>
    <row r="22" spans="1:9" ht="15">
      <c r="A22" s="6" t="s">
        <v>101</v>
      </c>
      <c r="B22" s="143"/>
      <c r="C22" s="143">
        <v>20720</v>
      </c>
      <c r="D22" s="16">
        <f>B22-C22</f>
        <v>-20720</v>
      </c>
      <c r="E22" s="143"/>
      <c r="F22" s="143">
        <v>61672</v>
      </c>
      <c r="G22" s="16">
        <f>E22-F22</f>
        <v>-61672</v>
      </c>
      <c r="I22" s="17"/>
    </row>
    <row r="23" spans="1:9" ht="15">
      <c r="A23" s="6" t="s">
        <v>102</v>
      </c>
      <c r="B23" s="143"/>
      <c r="C23" s="16">
        <v>1230</v>
      </c>
      <c r="D23" s="16">
        <f>B23-C23</f>
        <v>-1230</v>
      </c>
      <c r="E23" s="143"/>
      <c r="F23" s="16">
        <v>5182</v>
      </c>
      <c r="G23" s="16">
        <f>E23-F23</f>
        <v>-5182</v>
      </c>
      <c r="I23" s="17"/>
    </row>
    <row r="24" spans="1:7" ht="15">
      <c r="A24" s="6" t="s">
        <v>171</v>
      </c>
      <c r="B24" s="143">
        <v>2</v>
      </c>
      <c r="C24" s="143"/>
      <c r="D24" s="143">
        <f>B24-C24</f>
        <v>2</v>
      </c>
      <c r="E24" s="143"/>
      <c r="F24" s="143">
        <v>0</v>
      </c>
      <c r="G24" s="143">
        <f>E24-F24</f>
        <v>0</v>
      </c>
    </row>
    <row r="25" spans="1:7" ht="15">
      <c r="A25" s="144" t="s">
        <v>91</v>
      </c>
      <c r="B25" s="143"/>
      <c r="C25" s="143"/>
      <c r="D25" s="143"/>
      <c r="E25" s="143"/>
      <c r="F25" s="143"/>
      <c r="G25" s="143"/>
    </row>
    <row r="26" spans="1:7" ht="28.5">
      <c r="A26" s="142" t="s">
        <v>125</v>
      </c>
      <c r="B26" s="145">
        <f>SUM(B18:B25)</f>
        <v>601521</v>
      </c>
      <c r="C26" s="145">
        <f>SUM(C18:C25)</f>
        <v>231317</v>
      </c>
      <c r="D26" s="145">
        <f>B26-C26</f>
        <v>370204</v>
      </c>
      <c r="E26" s="145">
        <f>SUM(E18:E25)</f>
        <v>1670609</v>
      </c>
      <c r="F26" s="145">
        <f>SUM(F18:F25)</f>
        <v>1811489</v>
      </c>
      <c r="G26" s="145">
        <f>E26-F26</f>
        <v>-140880</v>
      </c>
    </row>
    <row r="27" spans="1:7" ht="15">
      <c r="A27" s="142" t="s">
        <v>138</v>
      </c>
      <c r="B27" s="143"/>
      <c r="C27" s="143"/>
      <c r="D27" s="143"/>
      <c r="E27" s="143"/>
      <c r="F27" s="143"/>
      <c r="G27" s="143"/>
    </row>
    <row r="28" spans="1:7" ht="15">
      <c r="A28" s="144" t="s">
        <v>128</v>
      </c>
      <c r="B28" s="143"/>
      <c r="C28" s="143"/>
      <c r="D28" s="143"/>
      <c r="E28" s="143"/>
      <c r="F28" s="143"/>
      <c r="G28" s="143"/>
    </row>
    <row r="29" spans="1:7" ht="15">
      <c r="A29" s="144" t="s">
        <v>87</v>
      </c>
      <c r="B29" s="143"/>
      <c r="C29" s="143"/>
      <c r="D29" s="143"/>
      <c r="E29" s="143"/>
      <c r="F29" s="143"/>
      <c r="G29" s="143"/>
    </row>
    <row r="30" spans="1:7" ht="15">
      <c r="A30" s="144" t="s">
        <v>93</v>
      </c>
      <c r="B30" s="143"/>
      <c r="C30" s="143"/>
      <c r="D30" s="143"/>
      <c r="E30" s="143"/>
      <c r="F30" s="143"/>
      <c r="G30" s="143"/>
    </row>
    <row r="31" spans="1:7" ht="15">
      <c r="A31" s="144" t="s">
        <v>172</v>
      </c>
      <c r="B31" s="143"/>
      <c r="C31" s="143"/>
      <c r="D31" s="143"/>
      <c r="E31" s="143"/>
      <c r="F31" s="143"/>
      <c r="G31" s="143"/>
    </row>
    <row r="32" spans="1:7" ht="15">
      <c r="A32" s="144" t="s">
        <v>129</v>
      </c>
      <c r="B32" s="143"/>
      <c r="C32" s="143"/>
      <c r="D32" s="143"/>
      <c r="E32" s="143"/>
      <c r="F32" s="143"/>
      <c r="G32" s="143"/>
    </row>
    <row r="33" spans="1:7" ht="28.5">
      <c r="A33" s="142" t="s">
        <v>173</v>
      </c>
      <c r="B33" s="145">
        <f>SUM(B28:B32)</f>
        <v>0</v>
      </c>
      <c r="C33" s="145">
        <f>SUM(C28:C32)</f>
        <v>0</v>
      </c>
      <c r="D33" s="145">
        <f>B33-C33</f>
        <v>0</v>
      </c>
      <c r="E33" s="145">
        <f>SUM(E28:E32)</f>
        <v>0</v>
      </c>
      <c r="F33" s="145">
        <f>SUM(F28:F32)</f>
        <v>0</v>
      </c>
      <c r="G33" s="145">
        <f>E33-F33</f>
        <v>0</v>
      </c>
    </row>
    <row r="34" spans="1:7" ht="28.5">
      <c r="A34" s="142" t="s">
        <v>88</v>
      </c>
      <c r="B34" s="145">
        <f>SUM(B16,B26,B33)</f>
        <v>1613686</v>
      </c>
      <c r="C34" s="145">
        <f>SUM(C16,C26,C33)</f>
        <v>1113912</v>
      </c>
      <c r="D34" s="145">
        <f>B34-C34</f>
        <v>499774</v>
      </c>
      <c r="E34" s="145">
        <f>SUM(E16,E26,E33)</f>
        <v>4044875</v>
      </c>
      <c r="F34" s="145">
        <f>SUM(F16,F26,F33)</f>
        <v>2358788</v>
      </c>
      <c r="G34" s="145">
        <f>E34-F34</f>
        <v>1686087</v>
      </c>
    </row>
    <row r="35" spans="1:7" ht="15">
      <c r="A35" s="142" t="s">
        <v>89</v>
      </c>
      <c r="B35" s="143"/>
      <c r="C35" s="143"/>
      <c r="D35" s="145">
        <v>4374507</v>
      </c>
      <c r="E35" s="143"/>
      <c r="F35" s="143"/>
      <c r="G35" s="145">
        <v>2688420</v>
      </c>
    </row>
    <row r="36" spans="1:7" ht="15">
      <c r="A36" s="142" t="s">
        <v>96</v>
      </c>
      <c r="B36" s="143"/>
      <c r="C36" s="143"/>
      <c r="D36" s="145">
        <f>D34+D35</f>
        <v>4874281</v>
      </c>
      <c r="E36" s="143"/>
      <c r="F36" s="143"/>
      <c r="G36" s="145">
        <f>G34+G35</f>
        <v>4374507</v>
      </c>
    </row>
    <row r="37" spans="1:7" ht="15">
      <c r="A37" s="144" t="s">
        <v>97</v>
      </c>
      <c r="B37" s="143"/>
      <c r="C37" s="143"/>
      <c r="D37" s="72">
        <v>537604</v>
      </c>
      <c r="E37" s="143"/>
      <c r="F37" s="143"/>
      <c r="G37" s="72">
        <v>500024</v>
      </c>
    </row>
    <row r="38" spans="2:8" ht="15">
      <c r="B38" s="146"/>
      <c r="C38" s="146"/>
      <c r="D38" s="146"/>
      <c r="E38" s="146"/>
      <c r="F38" s="146"/>
      <c r="G38" s="146"/>
      <c r="H38" s="5"/>
    </row>
    <row r="39" spans="1:8" ht="15">
      <c r="A39" s="47" t="s">
        <v>198</v>
      </c>
      <c r="B39" s="168"/>
      <c r="C39" s="168"/>
      <c r="D39" s="138"/>
      <c r="E39" s="168"/>
      <c r="F39" s="168"/>
      <c r="G39" s="138"/>
      <c r="H39" s="5"/>
    </row>
    <row r="40" spans="2:8" ht="15">
      <c r="B40" s="146"/>
      <c r="C40" s="146"/>
      <c r="D40" s="146"/>
      <c r="E40" s="146"/>
      <c r="F40" s="146"/>
      <c r="G40" s="146"/>
      <c r="H40" s="5"/>
    </row>
    <row r="41" spans="1:8" ht="15">
      <c r="A41" s="10" t="s">
        <v>113</v>
      </c>
      <c r="B41" s="7"/>
      <c r="C41" s="9"/>
      <c r="D41" s="127" t="s">
        <v>185</v>
      </c>
      <c r="E41" s="11"/>
      <c r="F41" s="146"/>
      <c r="G41" s="146"/>
      <c r="H41" s="5"/>
    </row>
    <row r="42" spans="1:8" ht="15">
      <c r="A42" s="12" t="s">
        <v>186</v>
      </c>
      <c r="B42" s="8"/>
      <c r="C42" s="8"/>
      <c r="E42" s="13" t="s">
        <v>190</v>
      </c>
      <c r="F42" s="146"/>
      <c r="G42" s="146"/>
      <c r="H42" s="5"/>
    </row>
    <row r="43" spans="1:8" ht="15">
      <c r="A43" s="8"/>
      <c r="B43" s="8"/>
      <c r="C43" s="8"/>
      <c r="D43" s="14"/>
      <c r="E43" s="15"/>
      <c r="F43" s="146"/>
      <c r="G43" s="146"/>
      <c r="H43" s="5"/>
    </row>
    <row r="44" spans="1:8" ht="15">
      <c r="A44" s="8"/>
      <c r="B44" s="8"/>
      <c r="C44" s="8"/>
      <c r="D44" s="17"/>
      <c r="F44" s="146"/>
      <c r="G44" s="146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62" t="s">
        <v>188</v>
      </c>
      <c r="E46" s="162"/>
      <c r="F46" s="132"/>
      <c r="G46" s="132"/>
    </row>
    <row r="47" spans="1:7" ht="12.75">
      <c r="A47" s="9"/>
      <c r="B47" s="9"/>
      <c r="C47" s="9"/>
      <c r="F47" s="132"/>
      <c r="G47" s="132"/>
    </row>
    <row r="48" ht="12.75">
      <c r="E48" s="13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3">
      <selection activeCell="A48" sqref="A48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7"/>
      <c r="G1" s="97" t="s">
        <v>174</v>
      </c>
      <c r="H1" s="97"/>
    </row>
    <row r="3" spans="1:8" ht="19.5" customHeight="1">
      <c r="A3" s="150" t="s">
        <v>55</v>
      </c>
      <c r="B3" s="150"/>
      <c r="C3" s="150"/>
      <c r="D3" s="150"/>
      <c r="E3" s="150"/>
      <c r="F3" s="150"/>
      <c r="G3" s="150"/>
      <c r="H3" s="150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184</v>
      </c>
      <c r="B5" s="102"/>
      <c r="C5" s="102"/>
      <c r="D5" s="102"/>
      <c r="E5" s="102"/>
      <c r="F5" s="103"/>
      <c r="G5" s="177" t="s">
        <v>181</v>
      </c>
      <c r="H5" s="178"/>
    </row>
    <row r="6" spans="1:8" ht="15">
      <c r="A6" s="147" t="s">
        <v>197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6"/>
      <c r="C7" s="106"/>
      <c r="D7" s="106"/>
      <c r="E7" s="107"/>
      <c r="F7" s="107"/>
      <c r="G7" s="107"/>
      <c r="H7" s="108" t="s">
        <v>56</v>
      </c>
    </row>
    <row r="8" spans="1:9" ht="32.25" customHeight="1">
      <c r="A8" s="169" t="s">
        <v>57</v>
      </c>
      <c r="B8" s="169" t="s">
        <v>61</v>
      </c>
      <c r="C8" s="171" t="s">
        <v>58</v>
      </c>
      <c r="D8" s="176"/>
      <c r="E8" s="176"/>
      <c r="F8" s="171" t="s">
        <v>59</v>
      </c>
      <c r="G8" s="172"/>
      <c r="H8" s="169" t="s">
        <v>60</v>
      </c>
      <c r="I8" s="4"/>
    </row>
    <row r="9" spans="1:9" ht="12.75" customHeight="1">
      <c r="A9" s="148"/>
      <c r="B9" s="175"/>
      <c r="C9" s="173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48"/>
      <c r="I9" s="4"/>
    </row>
    <row r="10" spans="1:9" ht="60" customHeight="1">
      <c r="A10" s="149"/>
      <c r="B10" s="149"/>
      <c r="C10" s="174"/>
      <c r="D10" s="149"/>
      <c r="E10" s="170"/>
      <c r="F10" s="170"/>
      <c r="G10" s="170"/>
      <c r="H10" s="170"/>
      <c r="I10" s="4"/>
    </row>
    <row r="11" spans="1:9" s="110" customFormat="1" ht="15">
      <c r="A11" s="109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50"/>
    </row>
    <row r="12" spans="1:9" s="110" customFormat="1" ht="15" customHeight="1">
      <c r="A12" s="111" t="s">
        <v>103</v>
      </c>
      <c r="B12" s="112">
        <v>4420825</v>
      </c>
      <c r="C12" s="112">
        <v>37442</v>
      </c>
      <c r="D12" s="112"/>
      <c r="E12" s="112"/>
      <c r="F12" s="112">
        <v>1064665</v>
      </c>
      <c r="G12" s="112"/>
      <c r="H12" s="112">
        <f>B12+C12+F12-G12</f>
        <v>5522932</v>
      </c>
      <c r="I12" s="50"/>
    </row>
    <row r="13" spans="1:8" s="110" customFormat="1" ht="15.75" customHeight="1">
      <c r="A13" s="111" t="s">
        <v>104</v>
      </c>
      <c r="B13" s="112">
        <v>4420825</v>
      </c>
      <c r="C13" s="112">
        <v>37442</v>
      </c>
      <c r="D13" s="112"/>
      <c r="E13" s="112"/>
      <c r="F13" s="112">
        <v>1064665</v>
      </c>
      <c r="G13" s="112"/>
      <c r="H13" s="112">
        <f>B13+C13+F13-G13</f>
        <v>5522932</v>
      </c>
    </row>
    <row r="14" spans="1:9" s="110" customFormat="1" ht="14.25" customHeight="1">
      <c r="A14" s="111" t="s">
        <v>66</v>
      </c>
      <c r="B14" s="112">
        <v>5811525</v>
      </c>
      <c r="C14" s="112">
        <v>470791</v>
      </c>
      <c r="D14" s="112"/>
      <c r="E14" s="112"/>
      <c r="F14" s="112">
        <v>1415258</v>
      </c>
      <c r="G14" s="112"/>
      <c r="H14" s="112">
        <f>B14+C14+F14-G14</f>
        <v>7697574</v>
      </c>
      <c r="I14" s="113"/>
    </row>
    <row r="15" spans="1:9" s="110" customFormat="1" ht="15">
      <c r="A15" s="111" t="s">
        <v>67</v>
      </c>
      <c r="B15" s="114"/>
      <c r="C15" s="114"/>
      <c r="D15" s="114"/>
      <c r="E15" s="114"/>
      <c r="F15" s="114"/>
      <c r="G15" s="114"/>
      <c r="H15" s="114"/>
      <c r="I15" s="50"/>
    </row>
    <row r="16" spans="1:9" ht="14.25" customHeight="1">
      <c r="A16" s="115" t="s">
        <v>68</v>
      </c>
      <c r="B16" s="114"/>
      <c r="C16" s="114"/>
      <c r="D16" s="114"/>
      <c r="E16" s="114"/>
      <c r="F16" s="114"/>
      <c r="G16" s="114"/>
      <c r="H16" s="114"/>
      <c r="I16" s="4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4"/>
    </row>
    <row r="18" spans="1:9" ht="15.75" customHeight="1">
      <c r="A18" s="111" t="s">
        <v>70</v>
      </c>
      <c r="B18" s="116"/>
      <c r="C18" s="116"/>
      <c r="D18" s="116"/>
      <c r="E18" s="116"/>
      <c r="F18" s="116"/>
      <c r="G18" s="116"/>
      <c r="H18" s="114"/>
      <c r="I18" s="4"/>
    </row>
    <row r="19" spans="1:9" ht="15.75" customHeight="1">
      <c r="A19" s="111" t="s">
        <v>175</v>
      </c>
      <c r="B19" s="117">
        <f>B20-B21</f>
        <v>93759</v>
      </c>
      <c r="C19" s="117">
        <f>C20-C21</f>
        <v>33916</v>
      </c>
      <c r="D19" s="114"/>
      <c r="E19" s="114"/>
      <c r="F19" s="114"/>
      <c r="G19" s="114"/>
      <c r="H19" s="117">
        <f>B19+C19</f>
        <v>127675</v>
      </c>
      <c r="I19" s="4"/>
    </row>
    <row r="20" spans="1:9" ht="15">
      <c r="A20" s="115" t="s">
        <v>132</v>
      </c>
      <c r="B20" s="114">
        <v>755631</v>
      </c>
      <c r="C20" s="114">
        <v>255522</v>
      </c>
      <c r="D20" s="114"/>
      <c r="E20" s="114"/>
      <c r="F20" s="114"/>
      <c r="G20" s="114"/>
      <c r="H20" s="114">
        <f>B20+C20</f>
        <v>1011153</v>
      </c>
      <c r="I20" s="4"/>
    </row>
    <row r="21" spans="1:9" ht="15">
      <c r="A21" s="115" t="s">
        <v>133</v>
      </c>
      <c r="B21" s="114">
        <v>661872</v>
      </c>
      <c r="C21" s="114">
        <v>221606</v>
      </c>
      <c r="D21" s="114"/>
      <c r="E21" s="114"/>
      <c r="F21" s="114"/>
      <c r="G21" s="114"/>
      <c r="H21" s="114">
        <f>B21+C21</f>
        <v>883478</v>
      </c>
      <c r="I21" s="4"/>
    </row>
    <row r="22" spans="1:9" ht="15">
      <c r="A22" s="111" t="s">
        <v>71</v>
      </c>
      <c r="B22" s="114"/>
      <c r="C22" s="114"/>
      <c r="D22" s="114"/>
      <c r="E22" s="114"/>
      <c r="F22" s="117">
        <v>111134</v>
      </c>
      <c r="G22" s="117"/>
      <c r="H22" s="117">
        <f>F22-G22</f>
        <v>111134</v>
      </c>
      <c r="I22" s="118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4"/>
    </row>
    <row r="24" spans="1:9" ht="12.75" customHeight="1">
      <c r="A24" s="115" t="s">
        <v>73</v>
      </c>
      <c r="B24" s="114"/>
      <c r="C24" s="114"/>
      <c r="D24" s="114"/>
      <c r="E24" s="114"/>
      <c r="F24" s="114"/>
      <c r="G24" s="114"/>
      <c r="H24" s="114"/>
      <c r="I24" s="4"/>
    </row>
    <row r="25" spans="1:9" ht="15" customHeight="1">
      <c r="A25" s="115" t="s">
        <v>74</v>
      </c>
      <c r="B25" s="116"/>
      <c r="C25" s="116"/>
      <c r="D25" s="116"/>
      <c r="E25" s="116"/>
      <c r="F25" s="116"/>
      <c r="G25" s="116"/>
      <c r="H25" s="114"/>
      <c r="I25" s="4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4"/>
    </row>
    <row r="27" spans="1:9" ht="28.5" customHeight="1">
      <c r="A27" s="115" t="s">
        <v>176</v>
      </c>
      <c r="B27" s="116"/>
      <c r="C27" s="116"/>
      <c r="D27" s="116"/>
      <c r="E27" s="116"/>
      <c r="F27" s="116"/>
      <c r="G27" s="116"/>
      <c r="H27" s="114"/>
      <c r="I27" s="4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4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4"/>
    </row>
    <row r="30" spans="1:9" ht="30">
      <c r="A30" s="115" t="s">
        <v>177</v>
      </c>
      <c r="B30" s="116"/>
      <c r="C30" s="116"/>
      <c r="D30" s="116"/>
      <c r="E30" s="116"/>
      <c r="F30" s="116"/>
      <c r="G30" s="116"/>
      <c r="H30" s="114"/>
      <c r="I30" s="4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4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4"/>
    </row>
    <row r="33" spans="1:9" ht="15">
      <c r="A33" s="115" t="s">
        <v>134</v>
      </c>
      <c r="B33" s="116"/>
      <c r="C33" s="116"/>
      <c r="D33" s="116"/>
      <c r="E33" s="116"/>
      <c r="F33" s="116"/>
      <c r="G33" s="116"/>
      <c r="H33" s="114"/>
      <c r="I33" s="4"/>
    </row>
    <row r="34" spans="1:11" ht="15">
      <c r="A34" s="111" t="s">
        <v>78</v>
      </c>
      <c r="B34" s="119">
        <f>B14+B19</f>
        <v>5905284</v>
      </c>
      <c r="C34" s="119">
        <f>C14+C19</f>
        <v>504707</v>
      </c>
      <c r="D34" s="119"/>
      <c r="E34" s="119"/>
      <c r="F34" s="119">
        <f>F14+F22</f>
        <v>1526392</v>
      </c>
      <c r="G34" s="119"/>
      <c r="H34" s="117">
        <f>SUM(B34,C34,F34)</f>
        <v>7936383</v>
      </c>
      <c r="I34" s="4"/>
      <c r="K34" s="120"/>
    </row>
    <row r="35" spans="1:9" ht="14.25" customHeight="1">
      <c r="A35" s="115" t="s">
        <v>141</v>
      </c>
      <c r="B35" s="114"/>
      <c r="C35" s="114"/>
      <c r="D35" s="114"/>
      <c r="E35" s="114"/>
      <c r="F35" s="114"/>
      <c r="G35" s="114"/>
      <c r="H35" s="114"/>
      <c r="I35" s="4"/>
    </row>
    <row r="36" spans="1:11" ht="28.5">
      <c r="A36" s="111" t="s">
        <v>79</v>
      </c>
      <c r="B36" s="119">
        <f>B34</f>
        <v>5905284</v>
      </c>
      <c r="C36" s="119">
        <f>C34</f>
        <v>504707</v>
      </c>
      <c r="D36" s="119"/>
      <c r="E36" s="119"/>
      <c r="F36" s="119">
        <f>F34</f>
        <v>1526392</v>
      </c>
      <c r="G36" s="119"/>
      <c r="H36" s="117">
        <f>H34</f>
        <v>7936383</v>
      </c>
      <c r="I36" s="4"/>
      <c r="K36" s="121"/>
    </row>
    <row r="37" ht="15">
      <c r="I37" s="4"/>
    </row>
    <row r="38" spans="1:9" ht="15">
      <c r="A38" s="47" t="s">
        <v>198</v>
      </c>
      <c r="I38" s="4"/>
    </row>
    <row r="39" spans="2:9" ht="15">
      <c r="B39" s="122"/>
      <c r="C39" s="122"/>
      <c r="D39" s="123"/>
      <c r="E39" s="124"/>
      <c r="F39" s="124"/>
      <c r="G39" s="125"/>
      <c r="H39" s="126"/>
      <c r="I39" s="4"/>
    </row>
    <row r="40" spans="1:9" ht="17.25" customHeight="1">
      <c r="A40" s="10" t="s">
        <v>113</v>
      </c>
      <c r="B40" s="7"/>
      <c r="C40" s="9"/>
      <c r="D40" s="127" t="s">
        <v>191</v>
      </c>
      <c r="I40" s="128"/>
    </row>
    <row r="41" spans="1:9" ht="15">
      <c r="A41" s="12" t="s">
        <v>194</v>
      </c>
      <c r="B41" s="8"/>
      <c r="C41" s="8"/>
      <c r="D41" s="129"/>
      <c r="E41" s="13" t="s">
        <v>192</v>
      </c>
      <c r="H41" s="120"/>
      <c r="I41" s="128"/>
    </row>
    <row r="42" spans="1:9" ht="15">
      <c r="A42" s="8"/>
      <c r="B42" s="8"/>
      <c r="C42" s="8"/>
      <c r="D42" s="130"/>
      <c r="E42" s="130"/>
      <c r="H42" s="131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127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2011-04-13T12:11:15Z</cp:lastPrinted>
  <dcterms:created xsi:type="dcterms:W3CDTF">2004-03-04T10:58:58Z</dcterms:created>
  <dcterms:modified xsi:type="dcterms:W3CDTF">2011-04-27T07:10:08Z</dcterms:modified>
  <cp:category/>
  <cp:version/>
  <cp:contentType/>
  <cp:contentStatus/>
</cp:coreProperties>
</file>