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00" tabRatio="907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<sst xmlns="http://schemas.openxmlformats.org/spreadsheetml/2006/main" count="250" uniqueCount="199">
  <si>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</si>
  <si>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</si>
  <si>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</si>
  <si>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</si>
  <si>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</si>
  <si>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</si>
  <si>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</si>
  <si>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</si>
  <si>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</si>
  <si>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</si>
  <si>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</si>
  <si>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</si>
  <si>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</si>
  <si>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</si>
  <si>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</si>
  <si>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</si>
  <si>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</si>
  <si>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</si>
  <si>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</si>
  <si>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</si>
  <si>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</si>
  <si>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</si>
  <si>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</si>
  <si>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</si>
  <si>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</si>
  <si>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</si>
  <si>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</si>
  <si>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</si>
  <si>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</si>
  <si>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</si>
  <si>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</si>
  <si>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</si>
  <si>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</si>
  <si>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</si>
  <si>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</si>
  <si>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</si>
  <si>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</si>
  <si>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</si>
  <si>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</si>
  <si>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</si>
  <si>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</si>
  <si>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</si>
  <si>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</si>
  <si>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</si>
  <si>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</si>
  <si>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</si>
  <si>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</si>
  <si>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</si>
  <si>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</si>
  <si>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</si>
  <si>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</si>
  <si>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</si>
  <si>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</si>
  <si>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</si>
  <si>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</si>
  <si>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</si>
  <si>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</si>
  <si>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</si>
  <si>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</si>
  <si>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</si>
  <si>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</si>
  <si>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</si>
  <si>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</si>
  <si>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</si>
  <si>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</si>
  <si>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</si>
  <si>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</si>
  <si>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</si>
  <si>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</si>
  <si>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</si>
  <si>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</si>
  <si>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</si>
  <si>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</si>
  <si>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</si>
  <si>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</si>
  <si>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</si>
  <si>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</si>
  <si>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</si>
  <si>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</si>
  <si>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</si>
  <si>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</si>
  <si>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</si>
  <si>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</si>
  <si>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</si>
  <si>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</si>
  <si>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</si>
  <si>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</si>
  <si>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</si>
  <si>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</si>
  <si>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</si>
  <si>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</si>
  <si>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</si>
  <si>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</si>
  <si>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</si>
  <si>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</si>
  <si>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</si>
  <si>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</si>
  <si>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</si>
  <si>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</si>
  <si>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</si>
  <si>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</si>
  <si>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</si>
  <si>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</si>
  <si>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</si>
  <si>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</si>
  <si>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</si>
  <si>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</si>
  <si>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</si>
  <si>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</si>
  <si>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</si>
  <si>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</si>
  <si>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</si>
  <si>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</si>
  <si>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</si>
  <si>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</si>
  <si>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</si>
  <si>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</si>
  <si>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</si>
  <si>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</si>
  <si>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</si>
  <si>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</si>
  <si>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</si>
  <si>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</si>
  <si>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</si>
  <si>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</si>
  <si>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</si>
  <si>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</si>
  <si>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</si>
  <si>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</si>
  <si>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</si>
  <si>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</si>
  <si>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</si>
  <si>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</si>
  <si>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</si>
  <si>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</si>
  <si>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</si>
  <si>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</si>
  <si>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</si>
  <si>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</si>
  <si>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</si>
  <si>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</si>
  <si>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</si>
  <si>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</si>
  <si>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</si>
  <si>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</si>
  <si>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</si>
  <si>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</si>
  <si>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</si>
  <si>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</si>
  <si>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</si>
  <si>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</si>
  <si>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</si>
  <si>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</si>
  <si>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</si>
  <si>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</si>
  <si>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</si>
  <si>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</si>
  <si>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</si>
  <si>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</si>
  <si>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</si>
  <si>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</si>
  <si>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</si>
  <si>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</si>
  <si>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</si>
  <si>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</si>
  <si>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</si>
  <si>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</si>
  <si>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</si>
  <si>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</si>
  <si>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</si>
  <si>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</si>
  <si>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</si>
  <si>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</si>
  <si>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</si>
  <si>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</si>
  <si>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</si>
  <si>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</si>
  <si>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</si>
  <si>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</si>
  <si>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</si>
  <si>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</si>
  <si>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</si>
  <si>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</si>
  <si>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</si>
  <si>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</si>
  <si>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</si>
  <si>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</si>
  <si>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</si>
  <si>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</si>
  <si>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</si>
  <si>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</si>
  <si>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</si>
  <si>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</si>
  <si>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</si>
  <si>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</si>
  <si>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</si>
  <si>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31.12.2008</t>
  </si>
  <si>
    <t>Отчетен период:31.12.2008</t>
  </si>
  <si>
    <t>Дата: 24.02.2009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</si>
</sst>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1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2" xfId="25" applyFont="1" applyBorder="1" applyAlignment="1" applyProtection="1">
      <alignment horizontal="center" vertical="center" wrapText="1"/>
      <protection/>
    </xf>
    <xf numFmtId="0" fontId="1" fillId="0" borderId="2" xfId="25" applyFont="1" applyBorder="1" applyAlignment="1" applyProtection="1">
      <alignment vertical="center" wrapText="1"/>
      <protection/>
    </xf>
    <xf numFmtId="3" fontId="1" fillId="0" borderId="2" xfId="25" applyNumberFormat="1" applyFont="1" applyBorder="1" applyAlignment="1" applyProtection="1">
      <alignment vertical="center"/>
      <protection/>
    </xf>
    <xf numFmtId="0" fontId="3" fillId="0" borderId="2" xfId="25" applyFont="1" applyBorder="1" applyProtection="1">
      <alignment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2" xfId="26" applyFont="1" applyFill="1" applyBorder="1" applyAlignment="1">
      <alignment horizontal="center" vertical="justify" wrapText="1"/>
      <protection/>
    </xf>
    <xf numFmtId="0" fontId="1" fillId="0" borderId="2" xfId="26" applyFont="1" applyFill="1" applyBorder="1" applyAlignment="1">
      <alignment horizontal="left" vertical="justify" wrapText="1"/>
      <protection/>
    </xf>
    <xf numFmtId="0" fontId="3" fillId="0" borderId="2" xfId="26" applyFont="1" applyFill="1" applyBorder="1" applyAlignment="1">
      <alignment horizontal="left" vertical="justify" wrapText="1"/>
      <protection/>
    </xf>
    <xf numFmtId="0" fontId="1" fillId="2" borderId="2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2" xfId="23" applyFont="1" applyBorder="1" applyAlignment="1" applyProtection="1">
      <alignment horizontal="center" vertical="center" wrapText="1"/>
      <protection/>
    </xf>
    <xf numFmtId="14" fontId="6" fillId="0" borderId="2" xfId="23" applyNumberFormat="1" applyFont="1" applyBorder="1" applyAlignment="1" applyProtection="1">
      <alignment horizontal="center" vertical="center" wrapText="1"/>
      <protection/>
    </xf>
    <xf numFmtId="49" fontId="6" fillId="0" borderId="2" xfId="23" applyNumberFormat="1" applyFont="1" applyBorder="1" applyAlignment="1" applyProtection="1">
      <alignment horizontal="center" vertical="center" wrapText="1"/>
      <protection/>
    </xf>
    <xf numFmtId="0" fontId="6" fillId="3" borderId="2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2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2" xfId="22" applyFont="1" applyBorder="1" applyAlignment="1">
      <alignment horizontal="right" wrapText="1"/>
      <protection/>
    </xf>
    <xf numFmtId="0" fontId="6" fillId="0" borderId="2" xfId="22" applyFont="1" applyBorder="1" applyAlignment="1">
      <alignment horizontal="right"/>
      <protection/>
    </xf>
    <xf numFmtId="0" fontId="15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4" fillId="0" borderId="2" xfId="22" applyNumberFormat="1" applyFont="1" applyFill="1" applyBorder="1" applyAlignment="1">
      <alignment vertical="center"/>
      <protection/>
    </xf>
    <xf numFmtId="0" fontId="7" fillId="0" borderId="2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1" fillId="0" borderId="2" xfId="26" applyNumberFormat="1" applyFont="1" applyFill="1" applyBorder="1" applyAlignment="1">
      <alignment horizontal="right" vertical="center" wrapText="1"/>
      <protection/>
    </xf>
    <xf numFmtId="3" fontId="3" fillId="0" borderId="2" xfId="26" applyNumberFormat="1" applyFont="1" applyFill="1" applyBorder="1" applyAlignment="1" applyProtection="1">
      <alignment horizontal="right" vertical="center"/>
      <protection/>
    </xf>
    <xf numFmtId="3" fontId="3" fillId="0" borderId="2" xfId="26" applyNumberFormat="1" applyFont="1" applyFill="1" applyBorder="1" applyAlignment="1" applyProtection="1">
      <alignment horizontal="right" vertical="center"/>
      <protection locked="0"/>
    </xf>
    <xf numFmtId="3" fontId="1" fillId="0" borderId="2" xfId="26" applyNumberFormat="1" applyFont="1" applyFill="1" applyBorder="1" applyAlignment="1" applyProtection="1">
      <alignment horizontal="right" vertical="center"/>
      <protection/>
    </xf>
    <xf numFmtId="3" fontId="1" fillId="0" borderId="2" xfId="26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3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justify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37">
      <selection activeCell="A46" sqref="A46"/>
    </sheetView>
  </sheetViews>
  <sheetFormatPr defaultColWidth="9.140625" defaultRowHeight="12.75"/>
  <cols>
    <col min="1" max="1" width="42.28125" style="86" customWidth="1"/>
    <col min="2" max="2" width="11.421875" style="86" customWidth="1"/>
    <col min="3" max="3" width="10.57421875" style="86" customWidth="1"/>
    <col min="4" max="4" width="51.421875" style="86" customWidth="1"/>
    <col min="5" max="5" width="11.421875" style="86" customWidth="1"/>
    <col min="6" max="6" width="13.28125" style="86" customWidth="1"/>
    <col min="7" max="7" width="9.140625" style="86" customWidth="1"/>
    <col min="8" max="8" width="16.57421875" style="86" bestFit="1" customWidth="1"/>
    <col min="9" max="16384" width="9.140625" style="86" customWidth="1"/>
  </cols>
  <sheetData>
    <row r="1" spans="5:6" ht="12">
      <c r="E1" s="163" t="s">
        <v>158</v>
      </c>
      <c r="F1" s="163"/>
    </row>
    <row r="2" spans="1:6" ht="12" customHeight="1">
      <c r="A2" s="68"/>
      <c r="B2" s="69"/>
      <c r="C2" s="165" t="s">
        <v>0</v>
      </c>
      <c r="D2" s="165"/>
      <c r="E2" s="71"/>
      <c r="F2" s="71"/>
    </row>
    <row r="3" spans="1:6" ht="21" customHeight="1">
      <c r="A3" s="70" t="s">
        <v>182</v>
      </c>
      <c r="B3" s="87"/>
      <c r="C3" s="68"/>
      <c r="D3" s="68"/>
      <c r="E3" s="164" t="s">
        <v>181</v>
      </c>
      <c r="F3" s="164"/>
    </row>
    <row r="4" spans="1:6" ht="16.5" customHeight="1">
      <c r="A4" s="88" t="s">
        <v>196</v>
      </c>
      <c r="B4" s="87"/>
      <c r="C4" s="72"/>
      <c r="D4" s="72"/>
      <c r="E4" s="71"/>
      <c r="F4" s="73" t="s">
        <v>80</v>
      </c>
    </row>
    <row r="5" spans="1:6" ht="50.25" customHeight="1">
      <c r="A5" s="74" t="s">
        <v>1</v>
      </c>
      <c r="B5" s="75" t="s">
        <v>2</v>
      </c>
      <c r="C5" s="75" t="s">
        <v>3</v>
      </c>
      <c r="D5" s="76" t="s">
        <v>7</v>
      </c>
      <c r="E5" s="75" t="s">
        <v>4</v>
      </c>
      <c r="F5" s="75" t="s">
        <v>5</v>
      </c>
    </row>
    <row r="6" spans="1:6" ht="12">
      <c r="A6" s="74" t="s">
        <v>6</v>
      </c>
      <c r="B6" s="74">
        <v>1</v>
      </c>
      <c r="C6" s="74">
        <v>2</v>
      </c>
      <c r="D6" s="76" t="s">
        <v>6</v>
      </c>
      <c r="E6" s="74">
        <v>1</v>
      </c>
      <c r="F6" s="74">
        <v>2</v>
      </c>
    </row>
    <row r="7" spans="1:6" ht="12">
      <c r="A7" s="77" t="s">
        <v>8</v>
      </c>
      <c r="B7" s="89"/>
      <c r="C7" s="89"/>
      <c r="D7" s="90" t="s">
        <v>28</v>
      </c>
      <c r="E7" s="89"/>
      <c r="F7" s="89"/>
    </row>
    <row r="8" spans="1:30" ht="12.75">
      <c r="A8" s="91" t="s">
        <v>29</v>
      </c>
      <c r="B8" s="92"/>
      <c r="C8" s="92"/>
      <c r="D8" s="91" t="s">
        <v>30</v>
      </c>
      <c r="E8" s="93">
        <v>4697607</v>
      </c>
      <c r="F8" s="93">
        <v>5630970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12">
      <c r="A9" s="92" t="s">
        <v>152</v>
      </c>
      <c r="B9" s="92"/>
      <c r="C9" s="92"/>
      <c r="D9" s="91" t="s">
        <v>31</v>
      </c>
      <c r="E9" s="92"/>
      <c r="F9" s="92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24">
      <c r="A10" s="92" t="s">
        <v>98</v>
      </c>
      <c r="B10" s="92"/>
      <c r="C10" s="92"/>
      <c r="D10" s="92" t="s">
        <v>151</v>
      </c>
      <c r="E10" s="95">
        <v>94817</v>
      </c>
      <c r="F10" s="95">
        <v>266896</v>
      </c>
      <c r="G10" s="94"/>
      <c r="H10" s="96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1:30" ht="20.25" customHeight="1">
      <c r="A11" s="92" t="s">
        <v>107</v>
      </c>
      <c r="B11" s="92"/>
      <c r="C11" s="92"/>
      <c r="D11" s="92" t="s">
        <v>32</v>
      </c>
      <c r="E11" s="92"/>
      <c r="F11" s="92"/>
      <c r="G11" s="94"/>
      <c r="H11" s="96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1:30" ht="12">
      <c r="A12" s="92" t="s">
        <v>143</v>
      </c>
      <c r="B12" s="92"/>
      <c r="C12" s="92"/>
      <c r="D12" s="92" t="s">
        <v>115</v>
      </c>
      <c r="E12" s="92"/>
      <c r="F12" s="92"/>
      <c r="G12" s="94"/>
      <c r="H12" s="96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30" ht="12.75">
      <c r="A13" s="97" t="s">
        <v>12</v>
      </c>
      <c r="B13" s="92"/>
      <c r="C13" s="92"/>
      <c r="D13" s="97" t="s">
        <v>27</v>
      </c>
      <c r="E13" s="93">
        <f>E10+E11+E12</f>
        <v>94817</v>
      </c>
      <c r="F13" s="93">
        <f>F10+F11+F12</f>
        <v>266896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30" ht="12">
      <c r="A14" s="91" t="s">
        <v>178</v>
      </c>
      <c r="B14" s="92"/>
      <c r="C14" s="92"/>
      <c r="D14" s="91" t="s">
        <v>33</v>
      </c>
      <c r="E14" s="92"/>
      <c r="F14" s="92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</row>
    <row r="15" spans="1:30" ht="12.75">
      <c r="A15" s="97" t="s">
        <v>39</v>
      </c>
      <c r="B15" s="95">
        <f>B13+B14</f>
        <v>0</v>
      </c>
      <c r="C15" s="95">
        <f>C13+C14</f>
        <v>0</v>
      </c>
      <c r="D15" s="92" t="s">
        <v>34</v>
      </c>
      <c r="E15" s="95">
        <v>475282</v>
      </c>
      <c r="F15" s="95">
        <v>136967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</row>
    <row r="16" spans="1:30" ht="12.75">
      <c r="A16" s="90" t="s">
        <v>41</v>
      </c>
      <c r="B16" s="92"/>
      <c r="C16" s="92"/>
      <c r="D16" s="92" t="s">
        <v>35</v>
      </c>
      <c r="E16" s="95">
        <v>475282</v>
      </c>
      <c r="F16" s="95">
        <v>136967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0" ht="12">
      <c r="A17" s="90" t="s">
        <v>43</v>
      </c>
      <c r="B17" s="92"/>
      <c r="C17" s="92"/>
      <c r="D17" s="92" t="s">
        <v>36</v>
      </c>
      <c r="E17" s="92"/>
      <c r="F17" s="92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</row>
    <row r="18" spans="1:30" ht="12.75">
      <c r="A18" s="89" t="s">
        <v>9</v>
      </c>
      <c r="B18" s="92"/>
      <c r="C18" s="92"/>
      <c r="D18" s="89" t="s">
        <v>37</v>
      </c>
      <c r="E18" s="95">
        <v>300522</v>
      </c>
      <c r="F18" s="95">
        <v>338315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ht="12.75">
      <c r="A19" s="89" t="s">
        <v>10</v>
      </c>
      <c r="B19" s="95">
        <v>100836</v>
      </c>
      <c r="C19" s="95">
        <v>143792</v>
      </c>
      <c r="D19" s="97" t="s">
        <v>38</v>
      </c>
      <c r="E19" s="93">
        <f>E15+E18</f>
        <v>775804</v>
      </c>
      <c r="F19" s="93">
        <f>F15+F18</f>
        <v>475282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</row>
    <row r="20" spans="1:30" ht="12.75">
      <c r="A20" s="89" t="s">
        <v>179</v>
      </c>
      <c r="B20" s="95">
        <v>2353367</v>
      </c>
      <c r="C20" s="95">
        <v>2121612</v>
      </c>
      <c r="D20" s="98" t="s">
        <v>40</v>
      </c>
      <c r="E20" s="93">
        <f>E8+E13+E19</f>
        <v>5568228</v>
      </c>
      <c r="F20" s="93">
        <f>F8+F13+F19</f>
        <v>6373148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0" ht="12">
      <c r="A21" s="89" t="s">
        <v>142</v>
      </c>
      <c r="B21" s="92"/>
      <c r="C21" s="92"/>
      <c r="D21" s="99"/>
      <c r="E21" s="92"/>
      <c r="F21" s="92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</row>
    <row r="22" spans="1:30" ht="12.75">
      <c r="A22" s="98" t="s">
        <v>12</v>
      </c>
      <c r="B22" s="93">
        <f>SUM(B19:B21)</f>
        <v>2454203</v>
      </c>
      <c r="C22" s="93">
        <f>SUM(C19:C21)</f>
        <v>2265404</v>
      </c>
      <c r="D22" s="89"/>
      <c r="E22" s="92"/>
      <c r="F22" s="9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1:30" ht="12">
      <c r="A23" s="90" t="s">
        <v>117</v>
      </c>
      <c r="B23" s="92"/>
      <c r="C23" s="92"/>
      <c r="D23" s="90" t="s">
        <v>42</v>
      </c>
      <c r="E23" s="92"/>
      <c r="F23" s="9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</row>
    <row r="24" spans="1:30" ht="12.75">
      <c r="A24" s="89" t="s">
        <v>152</v>
      </c>
      <c r="B24" s="95">
        <f>SUM(B25:B28)</f>
        <v>2948937</v>
      </c>
      <c r="C24" s="95">
        <v>4012056</v>
      </c>
      <c r="D24" s="100" t="s">
        <v>153</v>
      </c>
      <c r="E24" s="92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</row>
    <row r="25" spans="1:30" ht="12.75">
      <c r="A25" s="89" t="s">
        <v>98</v>
      </c>
      <c r="B25" s="89"/>
      <c r="C25" s="89"/>
      <c r="D25" s="92" t="s">
        <v>139</v>
      </c>
      <c r="E25" s="95">
        <f>SUM(E26:E27)</f>
        <v>5124</v>
      </c>
      <c r="F25" s="95">
        <v>6052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</row>
    <row r="26" spans="1:6" ht="12.75">
      <c r="A26" s="89" t="s">
        <v>112</v>
      </c>
      <c r="B26" s="89"/>
      <c r="C26" s="89"/>
      <c r="D26" s="92" t="s">
        <v>180</v>
      </c>
      <c r="E26" s="95">
        <v>380</v>
      </c>
      <c r="F26" s="95">
        <v>360</v>
      </c>
    </row>
    <row r="27" spans="1:6" ht="12.75">
      <c r="A27" s="89" t="s">
        <v>107</v>
      </c>
      <c r="B27" s="101">
        <v>2948937</v>
      </c>
      <c r="C27" s="101">
        <v>3810643</v>
      </c>
      <c r="D27" s="92" t="s">
        <v>100</v>
      </c>
      <c r="E27" s="95">
        <v>4744</v>
      </c>
      <c r="F27" s="95">
        <v>5692</v>
      </c>
    </row>
    <row r="28" spans="1:6" ht="12">
      <c r="A28" s="89" t="s">
        <v>11</v>
      </c>
      <c r="B28" s="102"/>
      <c r="C28" s="89"/>
      <c r="D28" s="89" t="s">
        <v>111</v>
      </c>
      <c r="E28" s="89"/>
      <c r="F28" s="89"/>
    </row>
    <row r="29" spans="1:6" ht="12">
      <c r="A29" s="89" t="s">
        <v>144</v>
      </c>
      <c r="B29" s="102"/>
      <c r="C29" s="89"/>
      <c r="D29" s="100" t="s">
        <v>135</v>
      </c>
      <c r="E29" s="89"/>
      <c r="F29" s="89"/>
    </row>
    <row r="30" spans="1:6" ht="12.75">
      <c r="A30" s="89" t="s">
        <v>145</v>
      </c>
      <c r="B30" s="101">
        <v>114750</v>
      </c>
      <c r="C30" s="101">
        <v>201413</v>
      </c>
      <c r="D30" s="89" t="s">
        <v>154</v>
      </c>
      <c r="E30" s="89"/>
      <c r="F30" s="89"/>
    </row>
    <row r="31" spans="1:6" ht="12">
      <c r="A31" s="89" t="s">
        <v>146</v>
      </c>
      <c r="B31" s="89"/>
      <c r="C31" s="89"/>
      <c r="D31" s="100" t="s">
        <v>109</v>
      </c>
      <c r="E31" s="89"/>
      <c r="F31" s="89"/>
    </row>
    <row r="32" spans="1:6" ht="12">
      <c r="A32" s="89" t="s">
        <v>147</v>
      </c>
      <c r="B32" s="89"/>
      <c r="C32" s="89"/>
      <c r="D32" s="100" t="s">
        <v>110</v>
      </c>
      <c r="E32" s="89"/>
      <c r="F32" s="89"/>
    </row>
    <row r="33" spans="1:6" ht="12">
      <c r="A33" s="89" t="s">
        <v>148</v>
      </c>
      <c r="B33" s="89"/>
      <c r="C33" s="90"/>
      <c r="D33" s="100" t="s">
        <v>155</v>
      </c>
      <c r="E33" s="89"/>
      <c r="F33" s="89"/>
    </row>
    <row r="34" spans="1:6" ht="12.75">
      <c r="A34" s="98" t="s">
        <v>13</v>
      </c>
      <c r="B34" s="93">
        <f>B24+B29+B30+B31+B32+B33</f>
        <v>3063687</v>
      </c>
      <c r="C34" s="93">
        <f>C24+C29+C31+C32+C33</f>
        <v>4012056</v>
      </c>
      <c r="D34" s="89" t="s">
        <v>156</v>
      </c>
      <c r="E34" s="89"/>
      <c r="F34" s="89"/>
    </row>
    <row r="35" spans="1:6" ht="15" customHeight="1">
      <c r="A35" s="90" t="s">
        <v>114</v>
      </c>
      <c r="B35" s="89"/>
      <c r="C35" s="89"/>
      <c r="D35" s="100" t="s">
        <v>157</v>
      </c>
      <c r="E35" s="89"/>
      <c r="F35" s="89"/>
    </row>
    <row r="36" spans="1:6" ht="13.5" customHeight="1">
      <c r="A36" s="92" t="s">
        <v>149</v>
      </c>
      <c r="B36" s="101">
        <v>55462</v>
      </c>
      <c r="C36" s="101">
        <v>101740</v>
      </c>
      <c r="D36" s="100" t="s">
        <v>116</v>
      </c>
      <c r="E36" s="89"/>
      <c r="F36" s="89"/>
    </row>
    <row r="37" spans="1:6" ht="12.75">
      <c r="A37" s="92" t="s">
        <v>99</v>
      </c>
      <c r="B37" s="89"/>
      <c r="C37" s="89"/>
      <c r="D37" s="98" t="s">
        <v>12</v>
      </c>
      <c r="E37" s="93">
        <f>E25+E29+E30+E31+E32+E33+E34+E35+E36</f>
        <v>5124</v>
      </c>
      <c r="F37" s="93">
        <f>F24+F25+F29+F30+F31+F32+F33+F34+F35+F36</f>
        <v>6052</v>
      </c>
    </row>
    <row r="38" spans="1:6" ht="12.75">
      <c r="A38" s="92" t="s">
        <v>150</v>
      </c>
      <c r="B38" s="89"/>
      <c r="C38" s="89"/>
      <c r="D38" s="98" t="s">
        <v>45</v>
      </c>
      <c r="E38" s="93">
        <f>E37</f>
        <v>5124</v>
      </c>
      <c r="F38" s="93">
        <f>F37</f>
        <v>6052</v>
      </c>
    </row>
    <row r="39" spans="1:6" ht="12">
      <c r="A39" s="92" t="s">
        <v>108</v>
      </c>
      <c r="B39" s="89"/>
      <c r="C39" s="89"/>
      <c r="D39" s="89"/>
      <c r="E39" s="89"/>
      <c r="F39" s="89"/>
    </row>
    <row r="40" spans="1:6" ht="12.75">
      <c r="A40" s="97" t="s">
        <v>14</v>
      </c>
      <c r="B40" s="93">
        <f>SUM(B36:B39)</f>
        <v>55462</v>
      </c>
      <c r="C40" s="93">
        <f>SUM(C36:C39)</f>
        <v>101740</v>
      </c>
      <c r="D40" s="89"/>
      <c r="E40" s="89"/>
      <c r="F40" s="89"/>
    </row>
    <row r="41" spans="1:6" ht="12">
      <c r="A41" s="91" t="s">
        <v>44</v>
      </c>
      <c r="B41" s="89"/>
      <c r="C41" s="89"/>
      <c r="D41" s="89"/>
      <c r="E41" s="89"/>
      <c r="F41" s="89"/>
    </row>
    <row r="42" spans="1:6" ht="12.75">
      <c r="A42" s="97" t="s">
        <v>45</v>
      </c>
      <c r="B42" s="93">
        <f>B22+B34+B40+B41</f>
        <v>5573352</v>
      </c>
      <c r="C42" s="93">
        <f>C22+C34+C40+C41</f>
        <v>6379200</v>
      </c>
      <c r="D42" s="89"/>
      <c r="E42" s="89"/>
      <c r="F42" s="89"/>
    </row>
    <row r="43" spans="1:6" ht="12.75" customHeight="1">
      <c r="A43" s="89"/>
      <c r="B43" s="89"/>
      <c r="C43" s="89"/>
      <c r="D43" s="89"/>
      <c r="E43" s="89"/>
      <c r="F43" s="89"/>
    </row>
    <row r="44" spans="1:6" ht="12.75">
      <c r="A44" s="97" t="s">
        <v>47</v>
      </c>
      <c r="B44" s="93">
        <f>B15+B42</f>
        <v>5573352</v>
      </c>
      <c r="C44" s="93">
        <f>C15+C42</f>
        <v>6379200</v>
      </c>
      <c r="D44" s="97" t="s">
        <v>46</v>
      </c>
      <c r="E44" s="93">
        <f>E20+E38</f>
        <v>5573352</v>
      </c>
      <c r="F44" s="93">
        <f>F20+F38</f>
        <v>6379200</v>
      </c>
    </row>
    <row r="45" spans="2:7" ht="12">
      <c r="B45" s="103"/>
      <c r="C45" s="103"/>
      <c r="D45" s="103"/>
      <c r="E45" s="103"/>
      <c r="F45" s="103"/>
      <c r="G45" s="103"/>
    </row>
    <row r="46" spans="1:7" ht="12">
      <c r="A46" s="94" t="s">
        <v>198</v>
      </c>
      <c r="B46" s="166"/>
      <c r="C46" s="166"/>
      <c r="D46" s="166"/>
      <c r="E46" s="166"/>
      <c r="F46" s="94"/>
      <c r="G46" s="103"/>
    </row>
    <row r="47" spans="2:7" ht="12">
      <c r="B47" s="103"/>
      <c r="C47" s="103"/>
      <c r="D47" s="103"/>
      <c r="E47" s="103"/>
      <c r="F47" s="103"/>
      <c r="G47" s="103"/>
    </row>
    <row r="48" spans="1:8" ht="12.75">
      <c r="A48" s="161" t="s">
        <v>113</v>
      </c>
      <c r="B48" s="161"/>
      <c r="C48" s="161"/>
      <c r="D48" s="104" t="s">
        <v>185</v>
      </c>
      <c r="E48" s="105"/>
      <c r="F48" s="103"/>
      <c r="G48" s="103"/>
      <c r="H48" s="106"/>
    </row>
    <row r="49" spans="1:6" ht="12">
      <c r="A49" s="162" t="s">
        <v>186</v>
      </c>
      <c r="B49" s="162"/>
      <c r="C49" s="162"/>
      <c r="D49" s="107" t="s">
        <v>187</v>
      </c>
      <c r="E49" s="108"/>
      <c r="F49" s="109"/>
    </row>
    <row r="50" spans="4:6" ht="12">
      <c r="D50" s="107"/>
      <c r="E50" s="108"/>
      <c r="F50" s="109"/>
    </row>
    <row r="51" spans="4:6" ht="12">
      <c r="D51" s="107"/>
      <c r="E51" s="108"/>
      <c r="F51" s="109"/>
    </row>
    <row r="52" spans="4:6" ht="12">
      <c r="D52" s="107"/>
      <c r="E52" s="108"/>
      <c r="F52" s="109"/>
    </row>
    <row r="53" spans="4:7" ht="12.75">
      <c r="D53" s="108"/>
      <c r="E53" s="110"/>
      <c r="F53" s="103"/>
      <c r="G53" s="103"/>
    </row>
    <row r="54" spans="4:7" ht="12.75">
      <c r="D54" s="111" t="s">
        <v>188</v>
      </c>
      <c r="E54" s="105"/>
      <c r="G54" s="103"/>
    </row>
    <row r="55" spans="4:7" ht="12.75">
      <c r="D55" s="112"/>
      <c r="E55" s="112"/>
      <c r="F55" s="103"/>
      <c r="G55" s="103"/>
    </row>
    <row r="56" spans="4:7" ht="12">
      <c r="D56" s="107" t="s">
        <v>189</v>
      </c>
      <c r="E56" s="108"/>
      <c r="F56" s="103"/>
      <c r="G56" s="103"/>
    </row>
    <row r="57" spans="1:7" ht="12">
      <c r="A57" s="94"/>
      <c r="B57" s="94"/>
      <c r="C57" s="94"/>
      <c r="D57" s="94"/>
      <c r="E57" s="94"/>
      <c r="F57" s="103"/>
      <c r="G57" s="103"/>
    </row>
    <row r="58" spans="1:7" ht="12">
      <c r="A58" s="103"/>
      <c r="B58" s="103"/>
      <c r="C58" s="103"/>
      <c r="D58" s="103"/>
      <c r="E58" s="103"/>
      <c r="F58" s="103"/>
      <c r="G58" s="103"/>
    </row>
    <row r="59" spans="1:7" ht="12">
      <c r="A59" s="103"/>
      <c r="B59" s="103"/>
      <c r="C59" s="103"/>
      <c r="D59" s="103"/>
      <c r="E59" s="103"/>
      <c r="F59" s="103"/>
      <c r="G59" s="103"/>
    </row>
    <row r="60" spans="1:7" ht="12">
      <c r="A60" s="103"/>
      <c r="B60" s="103"/>
      <c r="C60" s="103"/>
      <c r="D60" s="103"/>
      <c r="E60" s="103"/>
      <c r="F60" s="103"/>
      <c r="G60" s="103"/>
    </row>
    <row r="61" spans="1:7" ht="12">
      <c r="A61" s="103"/>
      <c r="B61" s="103"/>
      <c r="C61" s="103"/>
      <c r="D61" s="103"/>
      <c r="E61" s="103"/>
      <c r="F61" s="103"/>
      <c r="G61" s="103"/>
    </row>
    <row r="62" spans="1:7" ht="12">
      <c r="A62" s="103"/>
      <c r="B62" s="103"/>
      <c r="C62" s="103"/>
      <c r="D62" s="113"/>
      <c r="E62" s="103"/>
      <c r="F62" s="103"/>
      <c r="G62" s="103"/>
    </row>
    <row r="63" spans="1:7" s="94" customFormat="1" ht="12">
      <c r="A63" s="113"/>
      <c r="B63" s="113"/>
      <c r="C63" s="113"/>
      <c r="D63" s="113"/>
      <c r="E63" s="113"/>
      <c r="F63" s="113"/>
      <c r="G63" s="113"/>
    </row>
    <row r="64" spans="1:7" s="94" customFormat="1" ht="12">
      <c r="A64" s="113"/>
      <c r="B64" s="113"/>
      <c r="C64" s="113"/>
      <c r="D64" s="114"/>
      <c r="E64" s="113"/>
      <c r="F64" s="113"/>
      <c r="G64" s="113"/>
    </row>
    <row r="65" s="94" customFormat="1" ht="12"/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9">
      <selection activeCell="A32" sqref="A32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68" t="s">
        <v>159</v>
      </c>
      <c r="F1" s="168"/>
    </row>
    <row r="2" spans="1:6" ht="12.75" customHeight="1">
      <c r="A2" s="14"/>
      <c r="C2" s="169" t="s">
        <v>15</v>
      </c>
      <c r="D2" s="169"/>
      <c r="E2" s="13"/>
      <c r="F2" s="13"/>
    </row>
    <row r="3" spans="1:6" ht="15">
      <c r="A3" s="169" t="s">
        <v>183</v>
      </c>
      <c r="B3" s="169"/>
      <c r="C3" s="23"/>
      <c r="D3" s="23"/>
      <c r="E3" s="24"/>
      <c r="F3" s="24"/>
    </row>
    <row r="4" spans="1:6" ht="15">
      <c r="A4" s="44" t="s">
        <v>197</v>
      </c>
      <c r="B4" s="25"/>
      <c r="C4" s="26"/>
      <c r="D4" s="79" t="s">
        <v>181</v>
      </c>
      <c r="E4" s="170"/>
      <c r="F4" s="170"/>
    </row>
    <row r="5" spans="1:7" ht="15">
      <c r="A5" s="27"/>
      <c r="B5" s="28"/>
      <c r="C5" s="28"/>
      <c r="D5" s="29"/>
      <c r="E5" s="30"/>
      <c r="F5" s="31" t="s">
        <v>80</v>
      </c>
      <c r="G5" s="15"/>
    </row>
    <row r="6" spans="1:7" ht="42.75">
      <c r="A6" s="32" t="s">
        <v>16</v>
      </c>
      <c r="B6" s="32" t="s">
        <v>2</v>
      </c>
      <c r="C6" s="32" t="s">
        <v>5</v>
      </c>
      <c r="D6" s="32" t="s">
        <v>17</v>
      </c>
      <c r="E6" s="32" t="s">
        <v>2</v>
      </c>
      <c r="F6" s="32" t="s">
        <v>5</v>
      </c>
      <c r="G6" s="15"/>
    </row>
    <row r="7" spans="1:7" ht="14.25">
      <c r="A7" s="32" t="s">
        <v>6</v>
      </c>
      <c r="B7" s="32">
        <v>1</v>
      </c>
      <c r="C7" s="32">
        <v>2</v>
      </c>
      <c r="D7" s="32" t="s">
        <v>6</v>
      </c>
      <c r="E7" s="32">
        <v>1</v>
      </c>
      <c r="F7" s="32">
        <v>2</v>
      </c>
      <c r="G7" s="15"/>
    </row>
    <row r="8" spans="1:7" ht="18" customHeight="1">
      <c r="A8" s="33" t="s">
        <v>18</v>
      </c>
      <c r="B8" s="34"/>
      <c r="C8" s="34"/>
      <c r="D8" s="33" t="s">
        <v>19</v>
      </c>
      <c r="E8" s="35"/>
      <c r="F8" s="35"/>
      <c r="G8" s="15"/>
    </row>
    <row r="9" spans="1:7" s="3" customFormat="1" ht="15">
      <c r="A9" s="36" t="s">
        <v>20</v>
      </c>
      <c r="B9" s="37"/>
      <c r="C9" s="37"/>
      <c r="D9" s="36" t="s">
        <v>48</v>
      </c>
      <c r="E9" s="37"/>
      <c r="F9" s="37"/>
      <c r="G9" s="2"/>
    </row>
    <row r="10" spans="1:7" s="5" customFormat="1" ht="15">
      <c r="A10" s="38" t="s">
        <v>21</v>
      </c>
      <c r="B10" s="38"/>
      <c r="C10" s="38"/>
      <c r="D10" s="38" t="s">
        <v>49</v>
      </c>
      <c r="E10" s="38"/>
      <c r="F10" s="38"/>
      <c r="G10" s="4"/>
    </row>
    <row r="11" spans="1:7" s="5" customFormat="1" ht="31.5" customHeight="1">
      <c r="A11" s="38" t="s">
        <v>160</v>
      </c>
      <c r="B11" s="115">
        <v>455040</v>
      </c>
      <c r="C11" s="115">
        <v>176072</v>
      </c>
      <c r="D11" s="38" t="s">
        <v>50</v>
      </c>
      <c r="E11" s="115">
        <v>364830</v>
      </c>
      <c r="F11" s="115">
        <v>200154</v>
      </c>
      <c r="G11" s="4"/>
    </row>
    <row r="12" spans="1:7" s="5" customFormat="1" ht="15.75" customHeight="1">
      <c r="A12" s="38" t="s">
        <v>22</v>
      </c>
      <c r="B12" s="115">
        <v>454764</v>
      </c>
      <c r="C12" s="115">
        <v>176069</v>
      </c>
      <c r="D12" s="38" t="s">
        <v>51</v>
      </c>
      <c r="E12" s="115">
        <v>364808</v>
      </c>
      <c r="F12" s="115">
        <v>200153</v>
      </c>
      <c r="G12" s="118"/>
    </row>
    <row r="13" spans="1:7" s="5" customFormat="1" ht="15">
      <c r="A13" s="38" t="s">
        <v>161</v>
      </c>
      <c r="B13" s="115">
        <v>167</v>
      </c>
      <c r="C13" s="115">
        <v>61</v>
      </c>
      <c r="D13" s="38" t="s">
        <v>166</v>
      </c>
      <c r="E13" s="115">
        <v>9</v>
      </c>
      <c r="F13" s="115"/>
      <c r="G13" s="4"/>
    </row>
    <row r="14" spans="1:7" s="5" customFormat="1" ht="15">
      <c r="A14" s="38" t="s">
        <v>23</v>
      </c>
      <c r="B14" s="115">
        <v>999</v>
      </c>
      <c r="C14" s="115">
        <v>575</v>
      </c>
      <c r="D14" s="39" t="s">
        <v>52</v>
      </c>
      <c r="E14" s="117">
        <v>460316</v>
      </c>
      <c r="F14" s="115">
        <v>376084</v>
      </c>
      <c r="G14" s="4"/>
    </row>
    <row r="15" spans="1:7" s="5" customFormat="1" ht="15">
      <c r="A15" s="40"/>
      <c r="B15" s="115"/>
      <c r="C15" s="115"/>
      <c r="D15" s="38" t="s">
        <v>26</v>
      </c>
      <c r="E15" s="115"/>
      <c r="F15" s="115"/>
      <c r="G15" s="4"/>
    </row>
    <row r="16" spans="1:7" s="5" customFormat="1" ht="14.25">
      <c r="A16" s="40" t="s">
        <v>24</v>
      </c>
      <c r="B16" s="116">
        <f>B11+B13+B14</f>
        <v>456206</v>
      </c>
      <c r="C16" s="116">
        <f>C10+C11+C13+C14</f>
        <v>176708</v>
      </c>
      <c r="D16" s="40" t="s">
        <v>24</v>
      </c>
      <c r="E16" s="116">
        <f>SUM(E10,E11,E13,E14,E15)</f>
        <v>825155</v>
      </c>
      <c r="F16" s="116">
        <f>F10+F11+F13+F14+F15</f>
        <v>576238</v>
      </c>
      <c r="G16" s="4"/>
    </row>
    <row r="17" spans="1:6" s="5" customFormat="1" ht="15">
      <c r="A17" s="126" t="s">
        <v>105</v>
      </c>
      <c r="B17" s="115"/>
      <c r="C17" s="115"/>
      <c r="D17" s="127" t="s">
        <v>105</v>
      </c>
      <c r="E17" s="115"/>
      <c r="F17" s="115"/>
    </row>
    <row r="18" spans="1:6" s="5" customFormat="1" ht="15">
      <c r="A18" s="41" t="s">
        <v>123</v>
      </c>
      <c r="B18" s="115"/>
      <c r="C18" s="115"/>
      <c r="D18" s="41" t="s">
        <v>53</v>
      </c>
      <c r="E18" s="115"/>
      <c r="F18" s="115"/>
    </row>
    <row r="19" spans="1:6" s="5" customFormat="1" ht="15">
      <c r="A19" s="42" t="s">
        <v>118</v>
      </c>
      <c r="B19" s="115"/>
      <c r="C19" s="115"/>
      <c r="D19" s="127"/>
      <c r="E19" s="115"/>
      <c r="F19" s="115"/>
    </row>
    <row r="20" spans="1:6" s="5" customFormat="1" ht="15">
      <c r="A20" s="38" t="s">
        <v>136</v>
      </c>
      <c r="B20" s="115">
        <v>68427</v>
      </c>
      <c r="C20" s="115">
        <v>61215</v>
      </c>
      <c r="D20" s="41"/>
      <c r="E20" s="115"/>
      <c r="F20" s="115"/>
    </row>
    <row r="21" spans="1:6" s="5" customFormat="1" ht="15">
      <c r="A21" s="38" t="s">
        <v>25</v>
      </c>
      <c r="B21" s="115"/>
      <c r="C21" s="115"/>
      <c r="D21" s="40"/>
      <c r="E21" s="115"/>
      <c r="F21" s="115"/>
    </row>
    <row r="22" spans="1:6" s="5" customFormat="1" ht="15">
      <c r="A22" s="38" t="s">
        <v>162</v>
      </c>
      <c r="B22" s="115"/>
      <c r="C22" s="115"/>
      <c r="D22" s="56"/>
      <c r="E22" s="115"/>
      <c r="F22" s="115"/>
    </row>
    <row r="23" spans="1:6" s="5" customFormat="1" ht="15">
      <c r="A23" s="38" t="s">
        <v>26</v>
      </c>
      <c r="B23" s="115"/>
      <c r="C23" s="115"/>
      <c r="D23" s="56"/>
      <c r="E23" s="115"/>
      <c r="F23" s="115"/>
    </row>
    <row r="24" spans="1:6" s="5" customFormat="1" ht="15">
      <c r="A24" s="40" t="s">
        <v>27</v>
      </c>
      <c r="B24" s="116">
        <f>SUM(B20:B23)</f>
        <v>68427</v>
      </c>
      <c r="C24" s="116">
        <f>SUM(C20:C23)</f>
        <v>61215</v>
      </c>
      <c r="D24" s="40" t="s">
        <v>27</v>
      </c>
      <c r="E24" s="115">
        <f>E18</f>
        <v>0</v>
      </c>
      <c r="F24" s="115">
        <f>F18</f>
        <v>0</v>
      </c>
    </row>
    <row r="25" spans="1:6" s="5" customFormat="1" ht="15">
      <c r="A25" s="126" t="s">
        <v>106</v>
      </c>
      <c r="B25" s="115"/>
      <c r="C25" s="115"/>
      <c r="D25" s="57" t="s">
        <v>106</v>
      </c>
      <c r="E25" s="115"/>
      <c r="F25" s="115"/>
    </row>
    <row r="26" spans="1:6" s="5" customFormat="1" ht="14.25">
      <c r="A26" s="41" t="s">
        <v>163</v>
      </c>
      <c r="B26" s="116">
        <f>B16+B24</f>
        <v>524633</v>
      </c>
      <c r="C26" s="116">
        <f>C16+C24</f>
        <v>237923</v>
      </c>
      <c r="D26" s="41" t="s">
        <v>54</v>
      </c>
      <c r="E26" s="116">
        <f>E16+E24</f>
        <v>825155</v>
      </c>
      <c r="F26" s="116">
        <f>F16+F24</f>
        <v>576238</v>
      </c>
    </row>
    <row r="27" spans="1:6" s="5" customFormat="1" ht="15">
      <c r="A27" s="41" t="s">
        <v>119</v>
      </c>
      <c r="B27" s="116">
        <f>E26-B26</f>
        <v>300522</v>
      </c>
      <c r="C27" s="116">
        <f>F26-C26</f>
        <v>338315</v>
      </c>
      <c r="D27" s="41" t="s">
        <v>122</v>
      </c>
      <c r="E27" s="115"/>
      <c r="F27" s="115"/>
    </row>
    <row r="28" spans="1:6" s="5" customFormat="1" ht="18.75" customHeight="1">
      <c r="A28" s="41" t="s">
        <v>164</v>
      </c>
      <c r="B28" s="116">
        <v>0</v>
      </c>
      <c r="C28" s="116">
        <v>0</v>
      </c>
      <c r="D28" s="56"/>
      <c r="E28" s="115"/>
      <c r="F28" s="115"/>
    </row>
    <row r="29" spans="1:6" s="5" customFormat="1" ht="24" customHeight="1">
      <c r="A29" s="41" t="s">
        <v>165</v>
      </c>
      <c r="B29" s="116">
        <f>B27-B28</f>
        <v>300522</v>
      </c>
      <c r="C29" s="116">
        <f>C27-C28</f>
        <v>338315</v>
      </c>
      <c r="D29" s="41" t="s">
        <v>167</v>
      </c>
      <c r="E29" s="115"/>
      <c r="F29" s="115"/>
    </row>
    <row r="30" spans="1:6" s="5" customFormat="1" ht="14.25" customHeight="1">
      <c r="A30" s="61" t="s">
        <v>120</v>
      </c>
      <c r="B30" s="116">
        <f>B26+B28+B29</f>
        <v>825155</v>
      </c>
      <c r="C30" s="116">
        <f>C26+C28+C29</f>
        <v>576238</v>
      </c>
      <c r="D30" s="41" t="s">
        <v>121</v>
      </c>
      <c r="E30" s="116">
        <f>E26+E29</f>
        <v>825155</v>
      </c>
      <c r="F30" s="116">
        <f>F26+F29</f>
        <v>576238</v>
      </c>
    </row>
    <row r="31" spans="1:6" s="5" customFormat="1" ht="13.5" customHeight="1">
      <c r="A31" s="60"/>
      <c r="B31" s="58"/>
      <c r="C31" s="58"/>
      <c r="D31" s="59"/>
      <c r="E31" s="58"/>
      <c r="F31" s="58"/>
    </row>
    <row r="32" spans="1:6" s="5" customFormat="1" ht="17.25" customHeight="1">
      <c r="A32" s="43" t="s">
        <v>198</v>
      </c>
      <c r="B32" s="43"/>
      <c r="C32" s="167"/>
      <c r="D32" s="167"/>
      <c r="E32" s="171"/>
      <c r="F32" s="171"/>
    </row>
    <row r="33" spans="1:6" s="5" customFormat="1" ht="17.25" customHeight="1">
      <c r="A33" s="43"/>
      <c r="B33" s="43"/>
      <c r="C33" s="43"/>
      <c r="D33" s="43"/>
      <c r="E33" s="78"/>
      <c r="F33" s="78"/>
    </row>
    <row r="34" spans="1:6" s="5" customFormat="1" ht="15.75" customHeight="1">
      <c r="A34" s="128" t="s">
        <v>113</v>
      </c>
      <c r="B34" s="2"/>
      <c r="D34" s="128" t="s">
        <v>185</v>
      </c>
      <c r="E34" s="82"/>
      <c r="F34" s="58"/>
    </row>
    <row r="35" spans="1:6" s="5" customFormat="1" ht="15.75" customHeight="1">
      <c r="A35" s="129" t="s">
        <v>186</v>
      </c>
      <c r="B35" s="3"/>
      <c r="C35" s="3"/>
      <c r="D35" s="84" t="s">
        <v>187</v>
      </c>
      <c r="E35" s="85"/>
      <c r="F35" s="58"/>
    </row>
    <row r="36" spans="1:6" s="5" customFormat="1" ht="17.25" customHeight="1">
      <c r="A36" s="3"/>
      <c r="B36" s="3"/>
      <c r="C36" s="3"/>
      <c r="D36" s="85"/>
      <c r="E36" s="83"/>
      <c r="F36" s="58"/>
    </row>
    <row r="37" spans="1:6" s="5" customFormat="1" ht="15">
      <c r="A37" s="3"/>
      <c r="B37" s="3"/>
      <c r="C37" s="3"/>
      <c r="D37" s="130" t="s">
        <v>188</v>
      </c>
      <c r="E37" s="82"/>
      <c r="F37" s="43"/>
    </row>
    <row r="38" spans="1:6" s="5" customFormat="1" ht="15">
      <c r="A38" s="3"/>
      <c r="B38" s="3"/>
      <c r="C38" s="3"/>
      <c r="D38" s="1"/>
      <c r="E38" s="1"/>
      <c r="F38" s="43"/>
    </row>
    <row r="39" spans="1:5" s="5" customFormat="1" ht="12.75" customHeight="1">
      <c r="A39" s="3"/>
      <c r="B39" s="3"/>
      <c r="C39" s="3"/>
      <c r="D39" s="84" t="s">
        <v>189</v>
      </c>
      <c r="E39" s="85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12" sqref="I11:I12"/>
    </sheetView>
  </sheetViews>
  <sheetFormatPr defaultColWidth="9.140625" defaultRowHeight="12.75"/>
  <cols>
    <col min="1" max="1" width="54.8515625" style="19" customWidth="1"/>
    <col min="2" max="2" width="14.7109375" style="19" bestFit="1" customWidth="1"/>
    <col min="3" max="3" width="11.28125" style="19" bestFit="1" customWidth="1"/>
    <col min="4" max="4" width="11.421875" style="19" customWidth="1"/>
    <col min="5" max="5" width="14.28125" style="19" customWidth="1"/>
    <col min="6" max="6" width="12.28125" style="19" customWidth="1"/>
    <col min="7" max="7" width="13.8515625" style="19" bestFit="1" customWidth="1"/>
    <col min="8" max="16384" width="9.140625" style="19" customWidth="1"/>
  </cols>
  <sheetData>
    <row r="1" spans="1:7" ht="12.75">
      <c r="A1" s="135"/>
      <c r="B1" s="135"/>
      <c r="C1" s="135"/>
      <c r="D1" s="135"/>
      <c r="E1" s="173" t="s">
        <v>168</v>
      </c>
      <c r="F1" s="173"/>
      <c r="G1" s="135"/>
    </row>
    <row r="2" spans="1:7" ht="15">
      <c r="A2" s="176" t="s">
        <v>95</v>
      </c>
      <c r="B2" s="177"/>
      <c r="C2" s="177"/>
      <c r="D2" s="177"/>
      <c r="E2" s="177"/>
      <c r="F2" s="177"/>
      <c r="G2" s="135"/>
    </row>
    <row r="3" spans="1:7" ht="14.25">
      <c r="A3" s="136" t="s">
        <v>183</v>
      </c>
      <c r="B3" s="137"/>
      <c r="D3" s="138" t="s">
        <v>181</v>
      </c>
      <c r="E3" s="139"/>
      <c r="F3" s="140"/>
      <c r="G3" s="135"/>
    </row>
    <row r="4" spans="1:7" ht="15">
      <c r="A4" s="44" t="s">
        <v>197</v>
      </c>
      <c r="B4" s="44"/>
      <c r="C4" s="49"/>
      <c r="D4" s="49"/>
      <c r="E4" s="141"/>
      <c r="F4" s="141"/>
      <c r="G4" s="134"/>
    </row>
    <row r="5" spans="1:7" ht="15">
      <c r="A5" s="44"/>
      <c r="B5" s="44"/>
      <c r="C5" s="44"/>
      <c r="D5" s="142"/>
      <c r="E5" s="134"/>
      <c r="F5" s="134"/>
      <c r="G5" s="143" t="s">
        <v>80</v>
      </c>
    </row>
    <row r="6" spans="1:7" ht="13.5" customHeight="1">
      <c r="A6" s="174" t="s">
        <v>81</v>
      </c>
      <c r="B6" s="174" t="s">
        <v>4</v>
      </c>
      <c r="C6" s="174"/>
      <c r="D6" s="174"/>
      <c r="E6" s="174" t="s">
        <v>5</v>
      </c>
      <c r="F6" s="174"/>
      <c r="G6" s="174"/>
    </row>
    <row r="7" spans="1:7" ht="30.75" customHeight="1">
      <c r="A7" s="175"/>
      <c r="B7" s="133" t="s">
        <v>82</v>
      </c>
      <c r="C7" s="133" t="s">
        <v>83</v>
      </c>
      <c r="D7" s="133" t="s">
        <v>84</v>
      </c>
      <c r="E7" s="133" t="s">
        <v>82</v>
      </c>
      <c r="F7" s="133" t="s">
        <v>83</v>
      </c>
      <c r="G7" s="133" t="s">
        <v>84</v>
      </c>
    </row>
    <row r="8" spans="1:7" s="144" customFormat="1" ht="14.25">
      <c r="A8" s="133" t="s">
        <v>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15">
      <c r="A9" s="145" t="s">
        <v>169</v>
      </c>
      <c r="B9" s="146"/>
      <c r="C9" s="146"/>
      <c r="D9" s="146"/>
      <c r="E9" s="146"/>
      <c r="F9" s="146"/>
      <c r="G9" s="146"/>
    </row>
    <row r="10" spans="1:7" ht="15">
      <c r="A10" s="147" t="s">
        <v>126</v>
      </c>
      <c r="B10" s="146">
        <v>1251147</v>
      </c>
      <c r="C10" s="146">
        <v>2353085</v>
      </c>
      <c r="D10" s="146">
        <f>B10-C10</f>
        <v>-1101938</v>
      </c>
      <c r="E10" s="146">
        <v>3947655</v>
      </c>
      <c r="F10" s="146">
        <v>1626739</v>
      </c>
      <c r="G10" s="146">
        <f>E10-F10</f>
        <v>2320916</v>
      </c>
    </row>
    <row r="11" spans="1:7" ht="15">
      <c r="A11" s="147" t="s">
        <v>170</v>
      </c>
      <c r="B11" s="146"/>
      <c r="C11" s="146"/>
      <c r="D11" s="146"/>
      <c r="E11" s="146"/>
      <c r="F11" s="146"/>
      <c r="G11" s="146"/>
    </row>
    <row r="12" spans="1:7" ht="15">
      <c r="A12" s="147" t="s">
        <v>94</v>
      </c>
      <c r="B12" s="148"/>
      <c r="C12" s="148"/>
      <c r="D12" s="146"/>
      <c r="E12" s="148"/>
      <c r="F12" s="146"/>
      <c r="G12" s="146"/>
    </row>
    <row r="13" spans="1:7" ht="15">
      <c r="A13" s="149" t="s">
        <v>130</v>
      </c>
      <c r="B13" s="148"/>
      <c r="C13" s="148"/>
      <c r="D13" s="146"/>
      <c r="E13" s="148"/>
      <c r="F13" s="146"/>
      <c r="G13" s="146"/>
    </row>
    <row r="14" spans="1:7" ht="15">
      <c r="A14" s="149" t="s">
        <v>140</v>
      </c>
      <c r="B14" s="148"/>
      <c r="C14" s="148"/>
      <c r="D14" s="146"/>
      <c r="E14" s="148"/>
      <c r="F14" s="146">
        <v>9</v>
      </c>
      <c r="G14" s="146">
        <f>E14-F14</f>
        <v>-9</v>
      </c>
    </row>
    <row r="15" spans="1:7" ht="15">
      <c r="A15" s="147" t="s">
        <v>127</v>
      </c>
      <c r="B15" s="146"/>
      <c r="C15" s="146"/>
      <c r="D15" s="146"/>
      <c r="E15" s="146"/>
      <c r="F15" s="146"/>
      <c r="G15" s="146"/>
    </row>
    <row r="16" spans="1:7" ht="14.25">
      <c r="A16" s="145" t="s">
        <v>124</v>
      </c>
      <c r="B16" s="150">
        <f>SUM(B10:B15)</f>
        <v>1251147</v>
      </c>
      <c r="C16" s="150">
        <f>SUM(C10:C15)</f>
        <v>2353085</v>
      </c>
      <c r="D16" s="150">
        <f>B16-C16</f>
        <v>-1101938</v>
      </c>
      <c r="E16" s="150">
        <f>SUM(E10:E15)</f>
        <v>3947655</v>
      </c>
      <c r="F16" s="150">
        <f>SUM(F10:F15)</f>
        <v>1626748</v>
      </c>
      <c r="G16" s="150">
        <f>E16-F16</f>
        <v>2320907</v>
      </c>
    </row>
    <row r="17" spans="1:7" ht="15">
      <c r="A17" s="145" t="s">
        <v>137</v>
      </c>
      <c r="B17" s="146"/>
      <c r="C17" s="146"/>
      <c r="D17" s="146"/>
      <c r="E17" s="146"/>
      <c r="F17" s="146"/>
      <c r="G17" s="146"/>
    </row>
    <row r="18" spans="1:7" ht="15">
      <c r="A18" s="147" t="s">
        <v>85</v>
      </c>
      <c r="B18" s="146">
        <v>1541668</v>
      </c>
      <c r="C18" s="146">
        <v>654155</v>
      </c>
      <c r="D18" s="146">
        <f>B18-C18</f>
        <v>887513</v>
      </c>
      <c r="E18" s="146">
        <v>462383</v>
      </c>
      <c r="F18" s="146">
        <v>2884266</v>
      </c>
      <c r="G18" s="146">
        <f>E18-F18</f>
        <v>-2421883</v>
      </c>
    </row>
    <row r="19" spans="1:7" ht="15">
      <c r="A19" s="147" t="s">
        <v>86</v>
      </c>
      <c r="B19" s="146"/>
      <c r="C19" s="146"/>
      <c r="D19" s="146"/>
      <c r="E19" s="146"/>
      <c r="F19" s="146"/>
      <c r="G19" s="146"/>
    </row>
    <row r="20" spans="1:9" ht="15">
      <c r="A20" s="147" t="s">
        <v>92</v>
      </c>
      <c r="B20" s="146">
        <v>476890</v>
      </c>
      <c r="C20" s="146">
        <v>817</v>
      </c>
      <c r="D20" s="146">
        <f>B20-C20</f>
        <v>476073</v>
      </c>
      <c r="E20" s="146">
        <v>339979</v>
      </c>
      <c r="F20" s="146">
        <v>64732</v>
      </c>
      <c r="G20" s="146">
        <f>E20-F20</f>
        <v>275247</v>
      </c>
      <c r="I20" s="131"/>
    </row>
    <row r="21" spans="1:9" ht="15">
      <c r="A21" s="147" t="s">
        <v>90</v>
      </c>
      <c r="B21" s="146"/>
      <c r="C21" s="146"/>
      <c r="D21" s="146"/>
      <c r="E21" s="146"/>
      <c r="F21" s="146"/>
      <c r="G21" s="146"/>
      <c r="I21" s="131"/>
    </row>
    <row r="22" spans="1:7" ht="15">
      <c r="A22" s="149" t="s">
        <v>101</v>
      </c>
      <c r="B22" s="146"/>
      <c r="C22" s="146">
        <v>67675</v>
      </c>
      <c r="D22" s="148">
        <f>B22-C22</f>
        <v>-67675</v>
      </c>
      <c r="E22" s="146"/>
      <c r="F22" s="148"/>
      <c r="G22" s="148"/>
    </row>
    <row r="23" spans="1:9" ht="15">
      <c r="A23" s="149" t="s">
        <v>102</v>
      </c>
      <c r="B23" s="146"/>
      <c r="C23" s="148">
        <v>5183</v>
      </c>
      <c r="D23" s="148">
        <f>B23-C23</f>
        <v>-5183</v>
      </c>
      <c r="E23" s="148"/>
      <c r="F23" s="148"/>
      <c r="G23" s="148"/>
      <c r="I23" s="131"/>
    </row>
    <row r="24" spans="1:7" ht="15">
      <c r="A24" s="149" t="s">
        <v>171</v>
      </c>
      <c r="B24" s="146">
        <v>9</v>
      </c>
      <c r="C24" s="146"/>
      <c r="D24" s="146">
        <f>B24-C24</f>
        <v>9</v>
      </c>
      <c r="E24" s="146"/>
      <c r="F24" s="146"/>
      <c r="G24" s="146"/>
    </row>
    <row r="25" spans="1:7" ht="15">
      <c r="A25" s="147" t="s">
        <v>91</v>
      </c>
      <c r="B25" s="146"/>
      <c r="C25" s="146"/>
      <c r="D25" s="146"/>
      <c r="E25" s="146"/>
      <c r="F25" s="146"/>
      <c r="G25" s="146"/>
    </row>
    <row r="26" spans="1:7" ht="28.5">
      <c r="A26" s="145" t="s">
        <v>125</v>
      </c>
      <c r="B26" s="150">
        <f>SUM(B18:B25)</f>
        <v>2018567</v>
      </c>
      <c r="C26" s="150">
        <f>SUM(C18:C25)</f>
        <v>727830</v>
      </c>
      <c r="D26" s="150">
        <f>B26-C26</f>
        <v>1290737</v>
      </c>
      <c r="E26" s="150">
        <f>SUM(E18:E25)</f>
        <v>802362</v>
      </c>
      <c r="F26" s="150">
        <f>SUM(F18:F25)</f>
        <v>2948998</v>
      </c>
      <c r="G26" s="150">
        <f>E26-F26</f>
        <v>-2146636</v>
      </c>
    </row>
    <row r="27" spans="1:7" ht="15">
      <c r="A27" s="145" t="s">
        <v>138</v>
      </c>
      <c r="B27" s="146"/>
      <c r="C27" s="146"/>
      <c r="D27" s="146"/>
      <c r="E27" s="146"/>
      <c r="F27" s="146"/>
      <c r="G27" s="146"/>
    </row>
    <row r="28" spans="1:7" ht="15">
      <c r="A28" s="147" t="s">
        <v>128</v>
      </c>
      <c r="B28" s="146"/>
      <c r="C28" s="146"/>
      <c r="D28" s="146"/>
      <c r="E28" s="146"/>
      <c r="F28" s="146"/>
      <c r="G28" s="146"/>
    </row>
    <row r="29" spans="1:7" ht="15">
      <c r="A29" s="147" t="s">
        <v>87</v>
      </c>
      <c r="B29" s="146"/>
      <c r="C29" s="146"/>
      <c r="D29" s="146"/>
      <c r="E29" s="146"/>
      <c r="F29" s="146"/>
      <c r="G29" s="146"/>
    </row>
    <row r="30" spans="1:7" ht="15">
      <c r="A30" s="147" t="s">
        <v>93</v>
      </c>
      <c r="B30" s="146"/>
      <c r="C30" s="146"/>
      <c r="D30" s="146"/>
      <c r="E30" s="146"/>
      <c r="F30" s="146"/>
      <c r="G30" s="146"/>
    </row>
    <row r="31" spans="1:7" ht="15">
      <c r="A31" s="147" t="s">
        <v>172</v>
      </c>
      <c r="B31" s="146"/>
      <c r="C31" s="146"/>
      <c r="D31" s="146"/>
      <c r="E31" s="146"/>
      <c r="F31" s="146"/>
      <c r="G31" s="146"/>
    </row>
    <row r="32" spans="1:7" ht="15">
      <c r="A32" s="147" t="s">
        <v>129</v>
      </c>
      <c r="B32" s="146"/>
      <c r="C32" s="146"/>
      <c r="D32" s="146"/>
      <c r="E32" s="146"/>
      <c r="F32" s="146"/>
      <c r="G32" s="146"/>
    </row>
    <row r="33" spans="1:7" ht="28.5">
      <c r="A33" s="145" t="s">
        <v>173</v>
      </c>
      <c r="B33" s="150">
        <f>SUM(B28:B32)</f>
        <v>0</v>
      </c>
      <c r="C33" s="150">
        <f>SUM(C28:C32)</f>
        <v>0</v>
      </c>
      <c r="D33" s="150">
        <f>B33-C33</f>
        <v>0</v>
      </c>
      <c r="E33" s="150">
        <f>SUM(E28:E32)</f>
        <v>0</v>
      </c>
      <c r="F33" s="150">
        <f>SUM(F28:F32)</f>
        <v>0</v>
      </c>
      <c r="G33" s="150">
        <f>E33-F33</f>
        <v>0</v>
      </c>
    </row>
    <row r="34" spans="1:7" ht="28.5">
      <c r="A34" s="145" t="s">
        <v>88</v>
      </c>
      <c r="B34" s="150">
        <f>SUM(B16,B26,B33)</f>
        <v>3269714</v>
      </c>
      <c r="C34" s="150">
        <f>SUM(C16,C26,C33)</f>
        <v>3080915</v>
      </c>
      <c r="D34" s="150">
        <f>B34-C34</f>
        <v>188799</v>
      </c>
      <c r="E34" s="150">
        <f>SUM(E16,E26,E33)</f>
        <v>4750017</v>
      </c>
      <c r="F34" s="150">
        <f>SUM(F16,F26,F33)</f>
        <v>4575746</v>
      </c>
      <c r="G34" s="150">
        <f>E34-F34</f>
        <v>174271</v>
      </c>
    </row>
    <row r="35" spans="1:7" ht="15">
      <c r="A35" s="145" t="s">
        <v>89</v>
      </c>
      <c r="B35" s="146"/>
      <c r="C35" s="146"/>
      <c r="D35" s="150">
        <v>2265404</v>
      </c>
      <c r="E35" s="146"/>
      <c r="F35" s="146"/>
      <c r="G35" s="150">
        <v>2091133</v>
      </c>
    </row>
    <row r="36" spans="1:7" ht="15">
      <c r="A36" s="145" t="s">
        <v>96</v>
      </c>
      <c r="B36" s="146"/>
      <c r="C36" s="146"/>
      <c r="D36" s="150">
        <f>D34+D35</f>
        <v>2454203</v>
      </c>
      <c r="E36" s="146"/>
      <c r="F36" s="146"/>
      <c r="G36" s="150">
        <f>G34+G35</f>
        <v>2265404</v>
      </c>
    </row>
    <row r="37" spans="1:7" ht="15">
      <c r="A37" s="147" t="s">
        <v>97</v>
      </c>
      <c r="B37" s="146"/>
      <c r="C37" s="146"/>
      <c r="D37" s="146">
        <v>100836</v>
      </c>
      <c r="E37" s="146"/>
      <c r="F37" s="146"/>
      <c r="G37" s="146">
        <v>143792</v>
      </c>
    </row>
    <row r="38" spans="2:8" ht="15">
      <c r="B38" s="151"/>
      <c r="C38" s="151"/>
      <c r="D38" s="151"/>
      <c r="E38" s="151"/>
      <c r="F38" s="151"/>
      <c r="G38" s="151"/>
      <c r="H38" s="52"/>
    </row>
    <row r="39" spans="1:8" ht="15">
      <c r="A39" s="134" t="s">
        <v>198</v>
      </c>
      <c r="B39" s="178"/>
      <c r="C39" s="178"/>
      <c r="D39" s="134"/>
      <c r="E39" s="178"/>
      <c r="F39" s="178"/>
      <c r="G39" s="134"/>
      <c r="H39" s="52"/>
    </row>
    <row r="40" spans="2:8" ht="15">
      <c r="B40" s="151"/>
      <c r="C40" s="151"/>
      <c r="D40" s="151"/>
      <c r="E40" s="151"/>
      <c r="F40" s="151"/>
      <c r="G40" s="151"/>
      <c r="H40" s="52"/>
    </row>
    <row r="41" spans="1:8" ht="15">
      <c r="A41" s="152" t="s">
        <v>113</v>
      </c>
      <c r="B41" s="153"/>
      <c r="C41" s="154"/>
      <c r="D41" s="155" t="s">
        <v>185</v>
      </c>
      <c r="E41" s="156"/>
      <c r="F41" s="151"/>
      <c r="G41" s="151"/>
      <c r="H41" s="52"/>
    </row>
    <row r="42" spans="1:8" ht="15">
      <c r="A42" s="157" t="s">
        <v>186</v>
      </c>
      <c r="B42" s="158"/>
      <c r="C42" s="158"/>
      <c r="E42" s="159" t="s">
        <v>190</v>
      </c>
      <c r="F42" s="151"/>
      <c r="G42" s="151"/>
      <c r="H42" s="52"/>
    </row>
    <row r="43" spans="1:8" ht="15">
      <c r="A43" s="158"/>
      <c r="B43" s="158"/>
      <c r="C43" s="158"/>
      <c r="D43" s="160"/>
      <c r="E43" s="132"/>
      <c r="F43" s="151"/>
      <c r="G43" s="151"/>
      <c r="H43" s="52"/>
    </row>
    <row r="44" spans="1:8" ht="15">
      <c r="A44" s="158"/>
      <c r="B44" s="158"/>
      <c r="C44" s="158"/>
      <c r="D44" s="131"/>
      <c r="F44" s="151"/>
      <c r="G44" s="151"/>
      <c r="H44" s="52"/>
    </row>
    <row r="45" spans="1:8" ht="12.75">
      <c r="A45" s="158"/>
      <c r="B45" s="158"/>
      <c r="C45" s="158"/>
      <c r="F45" s="52"/>
      <c r="G45" s="52"/>
      <c r="H45" s="52"/>
    </row>
    <row r="46" spans="1:7" ht="12.75">
      <c r="A46" s="158"/>
      <c r="B46" s="158"/>
      <c r="C46" s="158"/>
      <c r="D46" s="172" t="s">
        <v>188</v>
      </c>
      <c r="E46" s="172"/>
      <c r="F46" s="135"/>
      <c r="G46" s="135"/>
    </row>
    <row r="47" spans="1:7" ht="12.75">
      <c r="A47" s="154"/>
      <c r="B47" s="154"/>
      <c r="C47" s="154"/>
      <c r="F47" s="135"/>
      <c r="G47" s="135"/>
    </row>
    <row r="48" ht="12.75">
      <c r="E48" s="159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25">
      <selection activeCell="A38" sqref="A38"/>
    </sheetView>
  </sheetViews>
  <sheetFormatPr defaultColWidth="9.140625" defaultRowHeight="12.75"/>
  <cols>
    <col min="1" max="1" width="52.7109375" style="19" customWidth="1"/>
    <col min="2" max="2" width="10.28125" style="19" customWidth="1"/>
    <col min="3" max="3" width="10.7109375" style="19" customWidth="1"/>
    <col min="4" max="4" width="10.140625" style="19" customWidth="1"/>
    <col min="5" max="5" width="10.00390625" style="19" customWidth="1"/>
    <col min="6" max="6" width="9.8515625" style="19" customWidth="1"/>
    <col min="7" max="7" width="10.00390625" style="19" customWidth="1"/>
    <col min="8" max="8" width="16.421875" style="19" customWidth="1"/>
    <col min="9" max="16384" width="9.140625" style="1" customWidth="1"/>
  </cols>
  <sheetData>
    <row r="1" spans="6:8" ht="12.75">
      <c r="F1" s="20"/>
      <c r="G1" s="20" t="s">
        <v>174</v>
      </c>
      <c r="H1" s="20"/>
    </row>
    <row r="3" spans="1:8" ht="19.5" customHeight="1">
      <c r="A3" s="179" t="s">
        <v>55</v>
      </c>
      <c r="B3" s="179"/>
      <c r="C3" s="179"/>
      <c r="D3" s="179"/>
      <c r="E3" s="179"/>
      <c r="F3" s="179"/>
      <c r="G3" s="179"/>
      <c r="H3" s="179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6" t="s">
        <v>184</v>
      </c>
      <c r="B5" s="9"/>
      <c r="C5" s="9"/>
      <c r="D5" s="9"/>
      <c r="E5" s="9"/>
      <c r="F5" s="17"/>
      <c r="G5" s="190" t="s">
        <v>181</v>
      </c>
      <c r="H5" s="191"/>
    </row>
    <row r="6" spans="1:8" ht="15">
      <c r="A6" s="16" t="s">
        <v>196</v>
      </c>
      <c r="B6" s="9"/>
      <c r="C6" s="9"/>
      <c r="D6" s="9"/>
      <c r="E6" s="10"/>
      <c r="F6" s="10"/>
      <c r="G6" s="10"/>
      <c r="H6" s="21"/>
    </row>
    <row r="7" spans="1:8" ht="12.75">
      <c r="A7" s="11"/>
      <c r="B7" s="11"/>
      <c r="C7" s="11"/>
      <c r="D7" s="11"/>
      <c r="E7" s="12"/>
      <c r="F7" s="12"/>
      <c r="G7" s="12"/>
      <c r="H7" s="22" t="s">
        <v>56</v>
      </c>
    </row>
    <row r="8" spans="1:9" ht="32.25" customHeight="1">
      <c r="A8" s="182" t="s">
        <v>57</v>
      </c>
      <c r="B8" s="182" t="s">
        <v>61</v>
      </c>
      <c r="C8" s="180" t="s">
        <v>58</v>
      </c>
      <c r="D8" s="189"/>
      <c r="E8" s="189"/>
      <c r="F8" s="180" t="s">
        <v>59</v>
      </c>
      <c r="G8" s="181"/>
      <c r="H8" s="182" t="s">
        <v>60</v>
      </c>
      <c r="I8" s="23"/>
    </row>
    <row r="9" spans="1:9" ht="12.75" customHeight="1">
      <c r="A9" s="183"/>
      <c r="B9" s="187"/>
      <c r="C9" s="185" t="s">
        <v>62</v>
      </c>
      <c r="D9" s="182" t="s">
        <v>63</v>
      </c>
      <c r="E9" s="182" t="s">
        <v>131</v>
      </c>
      <c r="F9" s="182" t="s">
        <v>64</v>
      </c>
      <c r="G9" s="182" t="s">
        <v>65</v>
      </c>
      <c r="H9" s="183"/>
      <c r="I9" s="23"/>
    </row>
    <row r="10" spans="1:9" ht="60" customHeight="1">
      <c r="A10" s="188"/>
      <c r="B10" s="188"/>
      <c r="C10" s="186"/>
      <c r="D10" s="188"/>
      <c r="E10" s="184"/>
      <c r="F10" s="184"/>
      <c r="G10" s="184"/>
      <c r="H10" s="184"/>
      <c r="I10" s="49"/>
    </row>
    <row r="11" spans="1:9" s="18" customFormat="1" ht="15">
      <c r="A11" s="45" t="s">
        <v>6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124"/>
    </row>
    <row r="12" spans="1:9" s="18" customFormat="1" ht="15" customHeight="1">
      <c r="A12" s="46" t="s">
        <v>103</v>
      </c>
      <c r="B12" s="119">
        <v>3490630</v>
      </c>
      <c r="C12" s="119">
        <v>91669</v>
      </c>
      <c r="D12" s="119"/>
      <c r="E12" s="119"/>
      <c r="F12" s="119">
        <v>136967</v>
      </c>
      <c r="G12" s="119"/>
      <c r="H12" s="119">
        <v>3719266</v>
      </c>
      <c r="I12" s="124"/>
    </row>
    <row r="13" spans="1:9" s="18" customFormat="1" ht="15.75" customHeight="1">
      <c r="A13" s="46" t="s">
        <v>104</v>
      </c>
      <c r="B13" s="119">
        <v>3490630</v>
      </c>
      <c r="C13" s="119">
        <v>91669</v>
      </c>
      <c r="D13" s="119"/>
      <c r="E13" s="119"/>
      <c r="F13" s="119">
        <v>136967</v>
      </c>
      <c r="G13" s="119"/>
      <c r="H13" s="119">
        <v>3719266</v>
      </c>
      <c r="I13" s="125"/>
    </row>
    <row r="14" spans="1:9" s="18" customFormat="1" ht="14.25" customHeight="1">
      <c r="A14" s="46" t="s">
        <v>66</v>
      </c>
      <c r="B14" s="119">
        <v>5630970</v>
      </c>
      <c r="C14" s="119">
        <v>266896</v>
      </c>
      <c r="D14" s="119"/>
      <c r="E14" s="119"/>
      <c r="F14" s="119">
        <v>475282</v>
      </c>
      <c r="G14" s="119"/>
      <c r="H14" s="119">
        <v>6373148</v>
      </c>
      <c r="I14" s="124"/>
    </row>
    <row r="15" spans="1:9" s="18" customFormat="1" ht="15">
      <c r="A15" s="46" t="s">
        <v>67</v>
      </c>
      <c r="B15" s="120"/>
      <c r="C15" s="120"/>
      <c r="D15" s="120"/>
      <c r="E15" s="120"/>
      <c r="F15" s="120"/>
      <c r="G15" s="120"/>
      <c r="H15" s="120"/>
      <c r="I15" s="124"/>
    </row>
    <row r="16" spans="1:9" ht="14.25" customHeight="1">
      <c r="A16" s="47" t="s">
        <v>68</v>
      </c>
      <c r="B16" s="120"/>
      <c r="C16" s="120"/>
      <c r="D16" s="120"/>
      <c r="E16" s="120"/>
      <c r="F16" s="120"/>
      <c r="G16" s="120"/>
      <c r="H16" s="120"/>
      <c r="I16" s="49"/>
    </row>
    <row r="17" spans="1:9" ht="15">
      <c r="A17" s="47" t="s">
        <v>69</v>
      </c>
      <c r="B17" s="121"/>
      <c r="C17" s="121"/>
      <c r="D17" s="121"/>
      <c r="E17" s="121"/>
      <c r="F17" s="121"/>
      <c r="G17" s="121"/>
      <c r="H17" s="120"/>
      <c r="I17" s="49"/>
    </row>
    <row r="18" spans="1:9" ht="15.75" customHeight="1">
      <c r="A18" s="46" t="s">
        <v>70</v>
      </c>
      <c r="B18" s="121"/>
      <c r="C18" s="121"/>
      <c r="D18" s="121"/>
      <c r="E18" s="121"/>
      <c r="F18" s="121"/>
      <c r="G18" s="121"/>
      <c r="H18" s="120"/>
      <c r="I18" s="49"/>
    </row>
    <row r="19" spans="1:9" ht="15.75" customHeight="1">
      <c r="A19" s="46" t="s">
        <v>175</v>
      </c>
      <c r="B19" s="122">
        <f>B20-B21</f>
        <v>-933363</v>
      </c>
      <c r="C19" s="122">
        <f>C20-C21</f>
        <v>-172079</v>
      </c>
      <c r="D19" s="120"/>
      <c r="E19" s="120"/>
      <c r="F19" s="120"/>
      <c r="G19" s="120"/>
      <c r="H19" s="122">
        <f>B19+C19</f>
        <v>-1105442</v>
      </c>
      <c r="I19" s="49"/>
    </row>
    <row r="20" spans="1:9" ht="15">
      <c r="A20" s="47" t="s">
        <v>132</v>
      </c>
      <c r="B20" s="120">
        <v>1091392</v>
      </c>
      <c r="C20" s="120">
        <v>158505</v>
      </c>
      <c r="D20" s="120"/>
      <c r="E20" s="120"/>
      <c r="F20" s="120"/>
      <c r="G20" s="120"/>
      <c r="H20" s="120">
        <f>B20+C20</f>
        <v>1249897</v>
      </c>
      <c r="I20" s="49"/>
    </row>
    <row r="21" spans="1:9" ht="15">
      <c r="A21" s="47" t="s">
        <v>133</v>
      </c>
      <c r="B21" s="120">
        <v>2024755</v>
      </c>
      <c r="C21" s="120">
        <v>330584</v>
      </c>
      <c r="D21" s="120"/>
      <c r="E21" s="120"/>
      <c r="F21" s="120"/>
      <c r="G21" s="120"/>
      <c r="H21" s="120">
        <f>B21+C21</f>
        <v>2355339</v>
      </c>
      <c r="I21" s="49"/>
    </row>
    <row r="22" spans="1:9" ht="15">
      <c r="A22" s="46" t="s">
        <v>71</v>
      </c>
      <c r="B22" s="120"/>
      <c r="C22" s="120"/>
      <c r="D22" s="120"/>
      <c r="E22" s="120"/>
      <c r="F22" s="122">
        <v>300522</v>
      </c>
      <c r="G22" s="122"/>
      <c r="H22" s="122">
        <v>196443</v>
      </c>
      <c r="I22" s="49"/>
    </row>
    <row r="23" spans="1:9" ht="15">
      <c r="A23" s="47" t="s">
        <v>72</v>
      </c>
      <c r="B23" s="121"/>
      <c r="C23" s="121"/>
      <c r="D23" s="121"/>
      <c r="E23" s="121"/>
      <c r="F23" s="121"/>
      <c r="G23" s="120"/>
      <c r="H23" s="120"/>
      <c r="I23" s="49"/>
    </row>
    <row r="24" spans="1:9" ht="12.75" customHeight="1">
      <c r="A24" s="47" t="s">
        <v>73</v>
      </c>
      <c r="B24" s="120"/>
      <c r="C24" s="120"/>
      <c r="D24" s="120"/>
      <c r="E24" s="120"/>
      <c r="F24" s="120"/>
      <c r="G24" s="120"/>
      <c r="H24" s="120"/>
      <c r="I24" s="49"/>
    </row>
    <row r="25" spans="1:9" ht="15" customHeight="1">
      <c r="A25" s="47" t="s">
        <v>74</v>
      </c>
      <c r="B25" s="121"/>
      <c r="C25" s="121"/>
      <c r="D25" s="121"/>
      <c r="E25" s="121"/>
      <c r="F25" s="121"/>
      <c r="G25" s="121"/>
      <c r="H25" s="120"/>
      <c r="I25" s="49"/>
    </row>
    <row r="26" spans="1:9" ht="15">
      <c r="A26" s="47" t="s">
        <v>75</v>
      </c>
      <c r="B26" s="121"/>
      <c r="C26" s="121"/>
      <c r="D26" s="121"/>
      <c r="E26" s="121"/>
      <c r="F26" s="121"/>
      <c r="G26" s="121"/>
      <c r="H26" s="120"/>
      <c r="I26" s="49"/>
    </row>
    <row r="27" spans="1:9" ht="28.5" customHeight="1">
      <c r="A27" s="47" t="s">
        <v>176</v>
      </c>
      <c r="B27" s="121"/>
      <c r="C27" s="121"/>
      <c r="D27" s="121"/>
      <c r="E27" s="121"/>
      <c r="F27" s="121"/>
      <c r="G27" s="121"/>
      <c r="H27" s="120"/>
      <c r="I27" s="49"/>
    </row>
    <row r="28" spans="1:9" ht="15">
      <c r="A28" s="47" t="s">
        <v>76</v>
      </c>
      <c r="B28" s="120"/>
      <c r="C28" s="120"/>
      <c r="D28" s="120"/>
      <c r="E28" s="120"/>
      <c r="F28" s="120"/>
      <c r="G28" s="120"/>
      <c r="H28" s="120"/>
      <c r="I28" s="49"/>
    </row>
    <row r="29" spans="1:9" ht="15">
      <c r="A29" s="47" t="s">
        <v>77</v>
      </c>
      <c r="B29" s="121"/>
      <c r="C29" s="121"/>
      <c r="D29" s="121"/>
      <c r="E29" s="121"/>
      <c r="F29" s="121"/>
      <c r="G29" s="121"/>
      <c r="H29" s="120"/>
      <c r="I29" s="49"/>
    </row>
    <row r="30" spans="1:9" ht="30">
      <c r="A30" s="47" t="s">
        <v>177</v>
      </c>
      <c r="B30" s="121"/>
      <c r="C30" s="121"/>
      <c r="D30" s="121"/>
      <c r="E30" s="121"/>
      <c r="F30" s="121"/>
      <c r="G30" s="121"/>
      <c r="H30" s="120"/>
      <c r="I30" s="49"/>
    </row>
    <row r="31" spans="1:9" ht="15">
      <c r="A31" s="47" t="s">
        <v>76</v>
      </c>
      <c r="B31" s="120"/>
      <c r="C31" s="120"/>
      <c r="D31" s="120"/>
      <c r="E31" s="120"/>
      <c r="F31" s="120"/>
      <c r="G31" s="120"/>
      <c r="H31" s="120"/>
      <c r="I31" s="49"/>
    </row>
    <row r="32" spans="1:9" ht="15">
      <c r="A32" s="47" t="s">
        <v>77</v>
      </c>
      <c r="B32" s="121"/>
      <c r="C32" s="121"/>
      <c r="D32" s="121"/>
      <c r="E32" s="121"/>
      <c r="F32" s="121"/>
      <c r="G32" s="121"/>
      <c r="H32" s="120"/>
      <c r="I32" s="49"/>
    </row>
    <row r="33" spans="1:9" ht="15">
      <c r="A33" s="47" t="s">
        <v>134</v>
      </c>
      <c r="B33" s="121"/>
      <c r="C33" s="121"/>
      <c r="D33" s="121"/>
      <c r="E33" s="121"/>
      <c r="F33" s="121"/>
      <c r="G33" s="121"/>
      <c r="H33" s="120"/>
      <c r="I33" s="49"/>
    </row>
    <row r="34" spans="1:11" ht="15">
      <c r="A34" s="46" t="s">
        <v>78</v>
      </c>
      <c r="B34" s="123">
        <f>B14+B19</f>
        <v>4697607</v>
      </c>
      <c r="C34" s="123">
        <f>C14+C19</f>
        <v>94817</v>
      </c>
      <c r="D34" s="123"/>
      <c r="E34" s="123"/>
      <c r="F34" s="123">
        <f>F14+F22</f>
        <v>775804</v>
      </c>
      <c r="G34" s="123"/>
      <c r="H34" s="122">
        <f>SUM(B34,C34,F34)</f>
        <v>5568228</v>
      </c>
      <c r="I34" s="49"/>
      <c r="K34" s="55"/>
    </row>
    <row r="35" spans="1:9" ht="14.25" customHeight="1">
      <c r="A35" s="47" t="s">
        <v>141</v>
      </c>
      <c r="B35" s="120"/>
      <c r="C35" s="120"/>
      <c r="D35" s="120"/>
      <c r="E35" s="120"/>
      <c r="F35" s="120"/>
      <c r="G35" s="120"/>
      <c r="H35" s="120"/>
      <c r="I35" s="49"/>
    </row>
    <row r="36" spans="1:11" ht="28.5">
      <c r="A36" s="48" t="s">
        <v>79</v>
      </c>
      <c r="B36" s="123">
        <f>B34</f>
        <v>4697607</v>
      </c>
      <c r="C36" s="123">
        <f>C34</f>
        <v>94817</v>
      </c>
      <c r="D36" s="123"/>
      <c r="E36" s="123"/>
      <c r="F36" s="123">
        <f>F34</f>
        <v>775804</v>
      </c>
      <c r="G36" s="123"/>
      <c r="H36" s="122">
        <f>H34</f>
        <v>5568228</v>
      </c>
      <c r="I36" s="49"/>
      <c r="K36" s="80"/>
    </row>
    <row r="37" ht="15">
      <c r="I37" s="23"/>
    </row>
    <row r="38" spans="1:9" ht="15">
      <c r="A38" s="62" t="s">
        <v>198</v>
      </c>
      <c r="I38" s="23"/>
    </row>
    <row r="39" spans="1:9" ht="15">
      <c r="A39" s="1"/>
      <c r="B39" s="63"/>
      <c r="C39" s="63"/>
      <c r="D39" s="65"/>
      <c r="E39" s="64"/>
      <c r="F39" s="64"/>
      <c r="G39" s="66"/>
      <c r="H39" s="67"/>
      <c r="I39" s="23"/>
    </row>
    <row r="40" spans="1:9" ht="17.25" customHeight="1">
      <c r="A40" s="128" t="s">
        <v>113</v>
      </c>
      <c r="B40" s="2"/>
      <c r="C40" s="5"/>
      <c r="D40" s="81" t="s">
        <v>191</v>
      </c>
      <c r="I40" s="53"/>
    </row>
    <row r="41" spans="1:9" ht="15">
      <c r="A41" s="129" t="s">
        <v>194</v>
      </c>
      <c r="B41" s="3"/>
      <c r="C41" s="3"/>
      <c r="D41" s="54"/>
      <c r="E41" s="84" t="s">
        <v>192</v>
      </c>
      <c r="H41" s="55"/>
      <c r="I41" s="53"/>
    </row>
    <row r="42" spans="1:9" ht="15">
      <c r="A42" s="3"/>
      <c r="B42" s="3"/>
      <c r="C42" s="3"/>
      <c r="D42" s="50"/>
      <c r="E42" s="50"/>
      <c r="H42" s="51"/>
      <c r="I42" s="23"/>
    </row>
    <row r="43" spans="1:9" ht="15" customHeight="1">
      <c r="A43" s="3"/>
      <c r="B43" s="3"/>
      <c r="C43" s="3"/>
      <c r="H43" s="82"/>
      <c r="I43" s="23"/>
    </row>
    <row r="44" spans="1:9" ht="15" customHeight="1">
      <c r="A44" s="3"/>
      <c r="B44" s="3"/>
      <c r="C44" s="3"/>
      <c r="I44" s="23"/>
    </row>
    <row r="45" spans="1:9" ht="15">
      <c r="A45" s="3"/>
      <c r="B45" s="3"/>
      <c r="C45" s="3"/>
      <c r="D45" s="81" t="s">
        <v>195</v>
      </c>
      <c r="E45" s="82"/>
      <c r="H45" s="49"/>
      <c r="I45" s="23"/>
    </row>
    <row r="46" spans="1:9" ht="15">
      <c r="A46" s="5"/>
      <c r="B46" s="5"/>
      <c r="C46" s="5"/>
      <c r="F46" s="49"/>
      <c r="G46" s="49"/>
      <c r="H46" s="49"/>
      <c r="I46" s="23"/>
    </row>
    <row r="47" spans="1:9" ht="15">
      <c r="A47" s="49"/>
      <c r="B47" s="49"/>
      <c r="C47" s="49"/>
      <c r="D47" s="49"/>
      <c r="E47" s="84" t="s">
        <v>193</v>
      </c>
      <c r="F47" s="49"/>
      <c r="G47" s="49"/>
      <c r="H47" s="49"/>
      <c r="I47" s="23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3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3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3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3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3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3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3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3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3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3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3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3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3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3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3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3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3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3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3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3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3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3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3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3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3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3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3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3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3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3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3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3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3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3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3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3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3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3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3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3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3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3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3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3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3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3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3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3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3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3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3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3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3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3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3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3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3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3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3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3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3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3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3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3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3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3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3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3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3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3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3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3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3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3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3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3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3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3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3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3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3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3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3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3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3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3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3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3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3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3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3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3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3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3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3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3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3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3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3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3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3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3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3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3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3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3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3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3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3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3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3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3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3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3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3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3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3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3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3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3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3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3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3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3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3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3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3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3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3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3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3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3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3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3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3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3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3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3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3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3"/>
    </row>
    <row r="190" spans="1:9" ht="15">
      <c r="A190" s="49"/>
      <c r="B190" s="49"/>
      <c r="C190" s="49"/>
      <c r="D190" s="49"/>
      <c r="E190" s="49"/>
      <c r="F190" s="49"/>
      <c r="G190" s="49"/>
      <c r="H190" s="49"/>
      <c r="I190" s="23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2009-01-29T07:11:45Z</cp:lastPrinted>
  <dcterms:created xsi:type="dcterms:W3CDTF">2004-03-04T10:58:58Z</dcterms:created>
  <dcterms:modified xsi:type="dcterms:W3CDTF">2009-03-26T07:42:25Z</dcterms:modified>
  <cp:category/>
  <cp:version/>
  <cp:contentType/>
  <cp:contentStatus/>
</cp:coreProperties>
</file>