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874" firstSheet="2" activeTab="6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<sst xmlns="http://schemas.openxmlformats.org/spreadsheetml/2006/main" count="836" uniqueCount="421">
  <si>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</si>
  <si>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</si>
  <si>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</si>
  <si>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</si>
  <si>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</si>
  <si>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</si>
  <si>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</si>
  <si>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</si>
  <si>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</si>
  <si>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</si>
  <si>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</si>
  <si>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</si>
  <si>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</si>
  <si>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</si>
  <si>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</si>
  <si>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</si>
  <si>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</si>
  <si>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</si>
  <si>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</si>
  <si>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</si>
  <si>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</si>
  <si>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</si>
  <si>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</si>
  <si>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</si>
  <si>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</si>
  <si>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</si>
  <si>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</si>
  <si>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</si>
  <si>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</si>
  <si>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</si>
  <si>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</si>
  <si>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</si>
  <si>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</si>
  <si>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</si>
  <si>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</si>
  <si>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</si>
  <si>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</si>
  <si>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</si>
  <si>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</si>
  <si>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</si>
  <si>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</si>
  <si>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</si>
  <si>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</si>
  <si>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</si>
  <si>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</si>
  <si>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</si>
  <si>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</si>
  <si>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</si>
  <si>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</si>
  <si>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</si>
  <si>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</si>
  <si>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</si>
  <si>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</si>
  <si>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</si>
  <si>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</si>
  <si>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</si>
  <si>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</si>
  <si>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</si>
  <si>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</si>
  <si>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</si>
  <si>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</si>
  <si>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</si>
  <si>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</si>
  <si>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</si>
  <si>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</si>
  <si>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</si>
  <si>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</si>
  <si>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</si>
  <si>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</si>
  <si>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</si>
  <si>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</si>
  <si>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</si>
  <si>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</si>
  <si>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</si>
  <si>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</si>
  <si>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</si>
  <si>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</si>
  <si>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</si>
  <si>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</si>
  <si>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</si>
  <si>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</si>
  <si>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</si>
  <si>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</si>
  <si>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</si>
  <si>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</si>
  <si>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</si>
  <si>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</si>
  <si>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</si>
  <si>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</si>
  <si>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</si>
  <si>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</si>
  <si>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</si>
  <si>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</si>
  <si>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</si>
  <si>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</si>
  <si>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</si>
  <si>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</si>
  <si>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</si>
  <si>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</si>
  <si>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</si>
  <si>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</si>
  <si>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</si>
  <si>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</si>
  <si>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</si>
  <si>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</si>
  <si>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</si>
  <si>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</si>
  <si>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</si>
  <si>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</si>
  <si>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</si>
  <si>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</si>
  <si>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</si>
  <si>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</si>
  <si>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</si>
  <si>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</si>
  <si>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</si>
  <si>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</si>
  <si>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</si>
  <si>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</si>
  <si>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</si>
  <si>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</si>
  <si>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</si>
  <si>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</si>
  <si>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</si>
  <si>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</si>
  <si>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</si>
  <si>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</si>
  <si>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</si>
  <si>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</si>
  <si>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</si>
  <si>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</si>
  <si>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</si>
  <si>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</si>
  <si>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</si>
  <si>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</si>
  <si>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</si>
  <si>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</si>
  <si>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</si>
  <si>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</si>
  <si>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</si>
  <si>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</si>
  <si>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</si>
  <si>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</si>
  <si>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</si>
  <si>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</si>
  <si>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</si>
  <si>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</si>
  <si>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</si>
  <si>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</si>
  <si>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</si>
  <si>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</si>
  <si>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</si>
  <si>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</si>
  <si>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</si>
  <si>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</si>
  <si>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</si>
  <si>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</si>
  <si>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</si>
  <si>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</si>
  <si>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</si>
  <si>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</si>
  <si>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</si>
  <si>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</si>
  <si>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</si>
  <si>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</si>
  <si>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</si>
  <si>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</si>
  <si>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</si>
  <si>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</si>
  <si>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</si>
  <si>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</si>
  <si>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</si>
  <si>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</si>
  <si>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</si>
  <si>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</si>
  <si>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</si>
  <si>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</si>
  <si>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</si>
  <si>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</si>
  <si>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</si>
  <si>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</si>
  <si>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</si>
  <si>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</si>
  <si>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</si>
  <si>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</si>
  <si>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</si>
  <si>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</si>
  <si>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</si>
  <si>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</si>
  <si>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</si>
  <si>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</si>
  <si>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</si>
  <si>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</si>
  <si>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</si>
  <si>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</si>
  <si>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</si>
  <si>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</si>
  <si>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</si>
  <si>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</si>
  <si>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</si>
  <si>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</si>
  <si>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</si>
  <si>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</si>
  <si>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</si>
  <si>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</si>
  <si>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</si>
  <si>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</si>
  <si>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</si>
  <si>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</si>
  <si>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</si>
  <si>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</si>
  <si>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</si>
  <si>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</si>
  <si>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</si>
  <si>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</si>
  <si>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</si>
  <si>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</si>
  <si>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</si>
  <si>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</si>
  <si>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</si>
  <si>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</si>
  <si>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</si>
  <si>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</si>
  <si>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</si>
  <si>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</si>
  <si>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</si>
  <si>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</si>
  <si>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</si>
  <si>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</si>
  <si>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</si>
  <si>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</si>
  <si>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</si>
  <si>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</si>
  <si>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</si>
  <si>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</si>
  <si>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</si>
  <si>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</si>
  <si>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</si>
  <si>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</si>
  <si>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</si>
  <si>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</si>
  <si>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</si>
  <si>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</si>
  <si>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</si>
  <si>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</si>
  <si>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</si>
  <si>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</si>
  <si>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</si>
  <si>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</si>
  <si>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</si>
  <si>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</si>
  <si>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</si>
  <si>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</si>
  <si>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</si>
  <si>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</si>
  <si>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</si>
  <si>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</si>
  <si>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</si>
  <si>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</si>
  <si>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</si>
  <si>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</si>
  <si>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</si>
  <si>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</si>
  <si>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</si>
  <si>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</si>
  <si>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</si>
  <si>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</si>
  <si>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</si>
  <si>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</si>
  <si>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</si>
  <si>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</si>
  <si>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</si>
  <si>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</si>
  <si>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</si>
  <si>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</si>
  <si>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</si>
  <si>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</si>
  <si>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</si>
  <si>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</si>
  <si>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</si>
  <si>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</si>
  <si>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</si>
  <si>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</si>
  <si>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</si>
  <si>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</si>
  <si>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</si>
  <si>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</si>
  <si>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</si>
  <si>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</si>
  <si>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</si>
  <si>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</si>
  <si>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</si>
  <si>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</si>
  <si>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</si>
  <si>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</si>
  <si>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</si>
  <si>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</si>
  <si>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</si>
  <si>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</si>
  <si>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</si>
  <si>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</si>
  <si>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</si>
  <si>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</si>
  <si>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</si>
  <si>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</si>
  <si>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</si>
  <si>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</si>
  <si>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</si>
  <si>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</si>
  <si>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</si>
  <si>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</si>
  <si>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</si>
  <si>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</si>
  <si>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</si>
  <si>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</si>
  <si>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</si>
  <si>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</si>
  <si>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</si>
  <si>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</si>
  <si>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</si>
  <si>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</si>
  <si>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</si>
  <si>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</si>
  <si>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</si>
  <si>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</si>
  <si>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</si>
  <si>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</si>
  <si>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</si>
  <si>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</si>
  <si>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</si>
  <si>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</si>
  <si>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</si>
  <si>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</si>
  <si>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</si>
  <si>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</si>
  <si>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</si>
  <si>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</si>
  <si>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</si>
  <si>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</si>
  <si>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</si>
  <si>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</si>
  <si>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</si>
  <si>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</si>
  <si>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</si>
  <si>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</si>
  <si>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</si>
  <si>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</si>
  <si>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</si>
  <si>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</si>
  <si>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</si>
  <si>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</si>
  <si>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</si>
  <si>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</si>
  <si>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</si>
  <si>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</si>
  <si>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</si>
  <si>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</si>
  <si>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</si>
  <si>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</si>
  <si>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</si>
  <si>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</si>
  <si>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</si>
  <si>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</si>
  <si>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</si>
  <si>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</si>
  <si>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</si>
  <si>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</si>
  <si>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</si>
  <si>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</si>
  <si>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</si>
  <si>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</si>
  <si>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-</t>
  </si>
  <si>
    <t>ЕВРОЛИЗИНГ ЕАД</t>
  </si>
  <si>
    <t>BG2100021042</t>
  </si>
  <si>
    <t>BEURL</t>
  </si>
  <si>
    <t>ТБ ЧПБ ТЕКСИМБАНК АД</t>
  </si>
  <si>
    <t>BG2100019046</t>
  </si>
  <si>
    <t>MBTEX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</si>
  <si>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</si>
  <si>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</si>
  <si>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</si>
  <si>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</si>
  <si>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</si>
  <si>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</si>
  <si>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</si>
  <si>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</si>
  <si>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</si>
  <si>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</si>
  <si>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t>BG2100022057</t>
  </si>
  <si>
    <t>Договорен фонд РАЙФАЙЗЕН (БЪЛГАРИЯ) ФОНД ОБЛИГАЦИИ</t>
  </si>
  <si>
    <t>BG9000008060</t>
  </si>
  <si>
    <t>BFINC</t>
  </si>
  <si>
    <t>да</t>
  </si>
  <si>
    <t>не</t>
  </si>
  <si>
    <t>DFRBFB</t>
  </si>
  <si>
    <t>БФБ, неофициален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</si>
  <si>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</si>
  <si>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</si>
  <si>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</si>
  <si>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</si>
  <si>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СВ. СВ. КОНСТАНТИН И ЕЛЕНА ХОЛДИНГ АД</t>
  </si>
  <si>
    <t>BG2100041057</t>
  </si>
  <si>
    <t>BSKELN2</t>
  </si>
  <si>
    <t>ИЗТОЧНА ГАЗОВА КОМПАНИЯ АД</t>
  </si>
  <si>
    <t>BG210001765</t>
  </si>
  <si>
    <t>BLK</t>
  </si>
  <si>
    <t>BOMK</t>
  </si>
  <si>
    <t>Отчетен период:към 31.12.2006 г.</t>
  </si>
  <si>
    <t>BGASCO</t>
  </si>
  <si>
    <t>РОЯЛ ПАТЕЙТОС АД</t>
  </si>
  <si>
    <t>BG2100026066</t>
  </si>
  <si>
    <t>Извънборсов пазар</t>
  </si>
  <si>
    <t>ТИ БИ АЙ КРЕДИТ ЕАД</t>
  </si>
  <si>
    <t>BG2100038061</t>
  </si>
  <si>
    <t>Б.Л. ЛИЗИНГ АД</t>
  </si>
  <si>
    <t>BG2100019061</t>
  </si>
  <si>
    <t>BBLL</t>
  </si>
  <si>
    <t>ЕВРОКРЕДИТ ЕАД</t>
  </si>
  <si>
    <t>BG2100047062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</si>
  <si>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</si>
  <si>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Дата: 09.03.2007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</si>
</sst>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</numFmts>
  <fonts count="1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3" fontId="6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 locked="0"/>
    </xf>
    <xf numFmtId="3" fontId="6" fillId="0" borderId="1" xfId="24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7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19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2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" xfId="19" applyFont="1" applyBorder="1" applyAlignment="1" applyProtection="1">
      <alignment horizontal="center" vertical="center" wrapText="1"/>
      <protection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5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24" applyFont="1" applyFill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24" applyFont="1" applyFill="1" applyBorder="1" applyAlignment="1">
      <alignment horizontal="center" vertical="center" wrapText="1"/>
      <protection/>
    </xf>
    <xf numFmtId="0" fontId="6" fillId="0" borderId="4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11" fillId="0" borderId="0" xfId="20" applyFont="1" applyAlignment="1">
      <alignment/>
      <protection/>
    </xf>
    <xf numFmtId="0" fontId="1" fillId="0" borderId="0" xfId="19" applyFont="1" applyFill="1" applyAlignment="1" applyProtection="1">
      <alignment horizontal="center" vertical="center" wrapText="1"/>
      <protection locked="0"/>
    </xf>
    <xf numFmtId="0" fontId="6" fillId="0" borderId="4" xfId="19" applyFont="1" applyBorder="1" applyAlignment="1" applyProtection="1">
      <alignment horizontal="center" vertical="center" wrapText="1"/>
      <protection/>
    </xf>
    <xf numFmtId="17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25">
      <selection activeCell="A57" sqref="A57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17" t="s">
        <v>387</v>
      </c>
      <c r="F1" s="317"/>
    </row>
    <row r="3" spans="1:6" ht="15">
      <c r="A3" s="2"/>
      <c r="B3" s="3"/>
      <c r="C3" s="319" t="s">
        <v>0</v>
      </c>
      <c r="D3" s="319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18" t="s">
        <v>210</v>
      </c>
      <c r="F5" s="318"/>
    </row>
    <row r="6" spans="1:6" ht="15">
      <c r="A6" s="25" t="s">
        <v>407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12"/>
      <c r="C11" s="11"/>
      <c r="D11" s="14" t="s">
        <v>30</v>
      </c>
      <c r="E11" s="214">
        <v>3490630</v>
      </c>
      <c r="F11" s="214">
        <v>665779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2"/>
      <c r="C12" s="11"/>
      <c r="D12" s="14" t="s">
        <v>32</v>
      </c>
      <c r="E12" s="212"/>
      <c r="F12" s="2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2"/>
      <c r="C13" s="11"/>
      <c r="D13" s="11" t="s">
        <v>34</v>
      </c>
      <c r="E13" s="212">
        <v>91669</v>
      </c>
      <c r="F13" s="212">
        <v>111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2"/>
      <c r="C14" s="11"/>
      <c r="D14" s="11" t="s">
        <v>36</v>
      </c>
      <c r="E14" s="212"/>
      <c r="F14" s="2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2"/>
      <c r="C15" s="11"/>
      <c r="D15" s="11" t="s">
        <v>38</v>
      </c>
      <c r="E15" s="212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2"/>
      <c r="C16" s="11"/>
      <c r="D16" s="11" t="s">
        <v>40</v>
      </c>
      <c r="E16" s="212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2"/>
      <c r="C17" s="11"/>
      <c r="D17" s="11" t="s">
        <v>41</v>
      </c>
      <c r="E17" s="212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2"/>
      <c r="C18" s="11"/>
      <c r="D18" s="11" t="s">
        <v>20</v>
      </c>
      <c r="E18" s="212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2"/>
      <c r="C19" s="11"/>
      <c r="D19" s="15" t="s">
        <v>27</v>
      </c>
      <c r="E19" s="214">
        <f>E13+E14+E15</f>
        <v>91669</v>
      </c>
      <c r="F19" s="214">
        <f>F13+F14+F15</f>
        <v>111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2"/>
      <c r="C20" s="11"/>
      <c r="D20" s="14" t="s">
        <v>42</v>
      </c>
      <c r="E20" s="212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2"/>
      <c r="C21" s="11"/>
      <c r="D21" s="11" t="s">
        <v>43</v>
      </c>
      <c r="E21" s="212">
        <v>1491</v>
      </c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2"/>
      <c r="C22" s="11"/>
      <c r="D22" s="11" t="s">
        <v>44</v>
      </c>
      <c r="E22" s="212">
        <v>1491</v>
      </c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2"/>
      <c r="C23" s="11"/>
      <c r="D23" s="11" t="s">
        <v>45</v>
      </c>
      <c r="E23" s="212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2"/>
      <c r="C24" s="11"/>
      <c r="D24" s="10" t="s">
        <v>46</v>
      </c>
      <c r="E24" s="212">
        <v>135476</v>
      </c>
      <c r="F24" s="212">
        <v>1491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2"/>
      <c r="C25" s="11"/>
      <c r="D25" s="15" t="s">
        <v>47</v>
      </c>
      <c r="E25" s="214">
        <f>E21+E24</f>
        <v>136967</v>
      </c>
      <c r="F25" s="214">
        <f>F21+F24</f>
        <v>1491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2"/>
      <c r="C26" s="11"/>
      <c r="D26" s="16" t="s">
        <v>49</v>
      </c>
      <c r="E26" s="214">
        <f>E11+E19+E25</f>
        <v>3719266</v>
      </c>
      <c r="F26" s="214">
        <f>F11+F19+F25</f>
        <v>667381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2"/>
      <c r="C27" s="11"/>
      <c r="D27" s="11"/>
      <c r="E27" s="212"/>
      <c r="F27" s="2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3"/>
      <c r="C28" s="10"/>
      <c r="D28" s="12" t="s">
        <v>51</v>
      </c>
      <c r="E28" s="213"/>
      <c r="F28" s="213"/>
    </row>
    <row r="29" spans="1:6" ht="25.5">
      <c r="A29" s="17" t="s">
        <v>52</v>
      </c>
      <c r="B29" s="213"/>
      <c r="C29" s="10"/>
      <c r="D29" s="11" t="s">
        <v>53</v>
      </c>
      <c r="E29" s="213"/>
      <c r="F29" s="213"/>
    </row>
    <row r="30" spans="1:6" ht="12.75">
      <c r="A30" s="10" t="s">
        <v>11</v>
      </c>
      <c r="B30" s="213"/>
      <c r="C30" s="10"/>
      <c r="D30" s="17" t="s">
        <v>54</v>
      </c>
      <c r="E30" s="213"/>
      <c r="F30" s="213"/>
    </row>
    <row r="31" spans="1:6" ht="25.5">
      <c r="A31" s="10" t="s">
        <v>12</v>
      </c>
      <c r="B31" s="213">
        <v>3313</v>
      </c>
      <c r="C31" s="213">
        <v>113824</v>
      </c>
      <c r="D31" s="21" t="s">
        <v>63</v>
      </c>
      <c r="E31" s="213"/>
      <c r="F31" s="213"/>
    </row>
    <row r="32" spans="1:6" ht="25.5">
      <c r="A32" s="10" t="s">
        <v>13</v>
      </c>
      <c r="B32" s="213">
        <v>2087820</v>
      </c>
      <c r="C32" s="213">
        <v>400000</v>
      </c>
      <c r="D32" s="11" t="s">
        <v>65</v>
      </c>
      <c r="E32" s="213">
        <v>3631</v>
      </c>
      <c r="F32" s="213">
        <v>702</v>
      </c>
    </row>
    <row r="33" spans="1:6" ht="12.75">
      <c r="A33" s="10" t="s">
        <v>14</v>
      </c>
      <c r="B33" s="242">
        <v>987820</v>
      </c>
      <c r="C33" s="213">
        <v>100000</v>
      </c>
      <c r="D33" s="11" t="s">
        <v>64</v>
      </c>
      <c r="E33" s="213">
        <v>390</v>
      </c>
      <c r="F33" s="213">
        <v>360</v>
      </c>
    </row>
    <row r="34" spans="1:6" ht="12.75">
      <c r="A34" s="10" t="s">
        <v>15</v>
      </c>
      <c r="B34" s="213"/>
      <c r="C34" s="213"/>
      <c r="D34" s="21" t="s">
        <v>62</v>
      </c>
      <c r="E34" s="213"/>
      <c r="F34" s="213"/>
    </row>
    <row r="35" spans="1:6" ht="12.75">
      <c r="A35" s="16" t="s">
        <v>23</v>
      </c>
      <c r="B35" s="215">
        <f>B30+B31+B32+B34</f>
        <v>2091133</v>
      </c>
      <c r="C35" s="215">
        <f>C30+C31+C32+C34</f>
        <v>513824</v>
      </c>
      <c r="D35" s="21" t="s">
        <v>66</v>
      </c>
      <c r="E35" s="213"/>
      <c r="F35" s="213"/>
    </row>
    <row r="36" spans="1:6" ht="12.75">
      <c r="A36" s="17" t="s">
        <v>55</v>
      </c>
      <c r="B36" s="213"/>
      <c r="C36" s="213"/>
      <c r="D36" s="21" t="s">
        <v>67</v>
      </c>
      <c r="E36" s="213"/>
      <c r="F36" s="213">
        <v>263</v>
      </c>
    </row>
    <row r="37" spans="1:6" ht="25.5">
      <c r="A37" s="10" t="s">
        <v>16</v>
      </c>
      <c r="B37" s="213"/>
      <c r="C37" s="213"/>
      <c r="D37" s="21" t="s">
        <v>68</v>
      </c>
      <c r="E37" s="213"/>
      <c r="F37" s="213"/>
    </row>
    <row r="38" spans="1:6" ht="12.75">
      <c r="A38" s="10" t="s">
        <v>17</v>
      </c>
      <c r="B38" s="213">
        <v>103900</v>
      </c>
      <c r="C38" s="213"/>
      <c r="D38" s="21" t="s">
        <v>69</v>
      </c>
      <c r="E38" s="213"/>
      <c r="F38" s="213"/>
    </row>
    <row r="39" spans="1:6" ht="12.75">
      <c r="A39" s="10" t="s">
        <v>19</v>
      </c>
      <c r="B39" s="213">
        <v>1476739</v>
      </c>
      <c r="C39" s="213">
        <v>150307</v>
      </c>
      <c r="D39" s="16" t="s">
        <v>23</v>
      </c>
      <c r="E39" s="215">
        <f>SUM(E31:E32,E34:E38)</f>
        <v>3631</v>
      </c>
      <c r="F39" s="215">
        <f>SUM(F31:F32,F34:F38)</f>
        <v>965</v>
      </c>
    </row>
    <row r="40" spans="1:6" ht="12.75">
      <c r="A40" s="10" t="s">
        <v>18</v>
      </c>
      <c r="B40" s="213"/>
      <c r="C40" s="213"/>
      <c r="D40" s="16"/>
      <c r="E40" s="213"/>
      <c r="F40" s="213"/>
    </row>
    <row r="41" spans="1:6" ht="12.75">
      <c r="A41" s="10" t="s">
        <v>20</v>
      </c>
      <c r="B41" s="213"/>
      <c r="C41" s="213"/>
      <c r="D41" s="21"/>
      <c r="E41" s="213"/>
      <c r="F41" s="213"/>
    </row>
    <row r="42" spans="1:6" ht="12.75">
      <c r="A42" s="10" t="s">
        <v>21</v>
      </c>
      <c r="B42" s="213"/>
      <c r="C42" s="213"/>
      <c r="D42" s="21"/>
      <c r="E42" s="213"/>
      <c r="F42" s="213"/>
    </row>
    <row r="43" spans="1:6" ht="12.75">
      <c r="A43" s="10" t="s">
        <v>17</v>
      </c>
      <c r="B43" s="213"/>
      <c r="C43" s="213"/>
      <c r="D43" s="21"/>
      <c r="E43" s="213"/>
      <c r="F43" s="213"/>
    </row>
    <row r="44" spans="1:6" ht="12.75">
      <c r="A44" s="10" t="s">
        <v>19</v>
      </c>
      <c r="B44" s="213"/>
      <c r="C44" s="213"/>
      <c r="D44" s="10"/>
      <c r="E44" s="213"/>
      <c r="F44" s="213"/>
    </row>
    <row r="45" spans="1:6" ht="12.75">
      <c r="A45" s="10" t="s">
        <v>20</v>
      </c>
      <c r="B45" s="213"/>
      <c r="C45" s="213"/>
      <c r="D45" s="10"/>
      <c r="E45" s="213"/>
      <c r="F45" s="213"/>
    </row>
    <row r="46" spans="1:6" ht="12.75">
      <c r="A46" s="10" t="s">
        <v>22</v>
      </c>
      <c r="B46" s="213"/>
      <c r="C46" s="213"/>
      <c r="D46" s="10"/>
      <c r="E46" s="213"/>
      <c r="F46" s="213"/>
    </row>
    <row r="47" spans="1:6" ht="12.75">
      <c r="A47" s="16" t="s">
        <v>24</v>
      </c>
      <c r="B47" s="215">
        <f>SUM(B38:B46)</f>
        <v>1580639</v>
      </c>
      <c r="C47" s="215">
        <f>SUM(C38:C46)</f>
        <v>150307</v>
      </c>
      <c r="D47" s="10"/>
      <c r="E47" s="213"/>
      <c r="F47" s="213"/>
    </row>
    <row r="48" spans="1:6" ht="12.75">
      <c r="A48" s="17" t="s">
        <v>56</v>
      </c>
      <c r="B48" s="213"/>
      <c r="C48" s="213"/>
      <c r="D48" s="11"/>
      <c r="E48" s="213"/>
      <c r="F48" s="213"/>
    </row>
    <row r="49" spans="1:6" s="9" customFormat="1" ht="12.75">
      <c r="A49" s="11" t="s">
        <v>25</v>
      </c>
      <c r="B49" s="212"/>
      <c r="C49" s="212"/>
      <c r="D49" s="11"/>
      <c r="E49" s="212"/>
      <c r="F49" s="212"/>
    </row>
    <row r="50" spans="1:6" s="9" customFormat="1" ht="12.75">
      <c r="A50" s="11" t="s">
        <v>61</v>
      </c>
      <c r="B50" s="212">
        <v>51125</v>
      </c>
      <c r="C50" s="212">
        <v>4215</v>
      </c>
      <c r="D50" s="11"/>
      <c r="E50" s="212"/>
      <c r="F50" s="212"/>
    </row>
    <row r="51" spans="1:6" s="9" customFormat="1" ht="12.75">
      <c r="A51" s="15" t="s">
        <v>26</v>
      </c>
      <c r="B51" s="214">
        <f>B49+B50</f>
        <v>51125</v>
      </c>
      <c r="C51" s="214">
        <f>C49+C50</f>
        <v>4215</v>
      </c>
      <c r="D51" s="16"/>
      <c r="E51" s="212"/>
      <c r="F51" s="212"/>
    </row>
    <row r="52" spans="1:6" s="9" customFormat="1" ht="12.75">
      <c r="A52" s="14" t="s">
        <v>57</v>
      </c>
      <c r="B52" s="212"/>
      <c r="C52" s="212"/>
      <c r="E52" s="212"/>
      <c r="F52" s="212"/>
    </row>
    <row r="53" spans="1:6" s="9" customFormat="1" ht="12.75">
      <c r="A53" s="15" t="s">
        <v>58</v>
      </c>
      <c r="B53" s="214">
        <f>B35+B47+B51</f>
        <v>3722897</v>
      </c>
      <c r="C53" s="214">
        <f>C35+C47+C51</f>
        <v>668346</v>
      </c>
      <c r="D53" s="16" t="s">
        <v>58</v>
      </c>
      <c r="E53" s="214">
        <f>E29+E39</f>
        <v>3631</v>
      </c>
      <c r="F53" s="214">
        <f>F29+F39</f>
        <v>965</v>
      </c>
    </row>
    <row r="54" spans="1:6" s="9" customFormat="1" ht="12.75">
      <c r="A54" s="11"/>
      <c r="B54" s="214"/>
      <c r="C54" s="214"/>
      <c r="D54" s="15"/>
      <c r="E54" s="214"/>
      <c r="F54" s="214"/>
    </row>
    <row r="55" spans="1:6" s="9" customFormat="1" ht="12.75">
      <c r="A55" s="15" t="s">
        <v>60</v>
      </c>
      <c r="B55" s="214">
        <f>B26+B53</f>
        <v>3722897</v>
      </c>
      <c r="C55" s="214">
        <f>C26+C53</f>
        <v>668346</v>
      </c>
      <c r="D55" s="15" t="s">
        <v>59</v>
      </c>
      <c r="E55" s="214">
        <f>E26+E53</f>
        <v>3722897</v>
      </c>
      <c r="F55" s="214">
        <f>F26+F53</f>
        <v>668346</v>
      </c>
    </row>
    <row r="56" s="9" customFormat="1" ht="12.75"/>
    <row r="57" s="9" customFormat="1" ht="12.75">
      <c r="A57" s="9" t="s">
        <v>420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188" t="s">
        <v>331</v>
      </c>
      <c r="C62" s="181"/>
      <c r="D62" s="18"/>
      <c r="E62" s="320" t="s">
        <v>380</v>
      </c>
      <c r="F62" s="320"/>
      <c r="G62" s="222"/>
      <c r="H62" s="222"/>
    </row>
    <row r="63" spans="2:8" ht="12.75">
      <c r="B63" s="91"/>
      <c r="C63" s="91"/>
      <c r="E63" s="187"/>
      <c r="F63" s="187"/>
      <c r="G63" s="187"/>
      <c r="H63" s="92"/>
    </row>
    <row r="64" spans="2:8" ht="12.75">
      <c r="B64" s="91"/>
      <c r="C64" s="91" t="s">
        <v>378</v>
      </c>
      <c r="E64" s="187"/>
      <c r="F64" s="187" t="s">
        <v>384</v>
      </c>
      <c r="G64" s="187"/>
      <c r="H64" s="92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3">
      <selection activeCell="A40" sqref="A40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7109375" style="8" customWidth="1"/>
    <col min="7" max="16384" width="9.140625" style="8" customWidth="1"/>
  </cols>
  <sheetData>
    <row r="1" spans="5:6" ht="25.5" customHeight="1">
      <c r="E1" s="323" t="s">
        <v>166</v>
      </c>
      <c r="F1" s="323"/>
    </row>
    <row r="2" spans="5:6" ht="12.75">
      <c r="E2" s="18"/>
      <c r="F2" s="18"/>
    </row>
    <row r="3" spans="1:6" ht="12.75" customHeight="1">
      <c r="A3" s="55"/>
      <c r="C3" s="324" t="s">
        <v>167</v>
      </c>
      <c r="D3" s="324"/>
      <c r="E3" s="18"/>
      <c r="F3" s="18"/>
    </row>
    <row r="4" spans="5:6" ht="12.75">
      <c r="E4" s="18"/>
      <c r="F4" s="18"/>
    </row>
    <row r="5" spans="1:6" ht="14.25" customHeight="1">
      <c r="A5" s="25" t="s">
        <v>70</v>
      </c>
      <c r="B5" s="26"/>
      <c r="C5" s="2"/>
      <c r="D5" s="2"/>
      <c r="E5" s="203" t="s">
        <v>210</v>
      </c>
      <c r="F5" s="25"/>
    </row>
    <row r="6" spans="1:6" ht="15">
      <c r="A6" s="25" t="s">
        <v>407</v>
      </c>
      <c r="B6" s="26"/>
      <c r="C6" s="6"/>
      <c r="D6" s="6"/>
      <c r="E6" s="4"/>
      <c r="F6" s="6"/>
    </row>
    <row r="7" spans="1:6" ht="15">
      <c r="A7" s="35"/>
      <c r="B7" s="76"/>
      <c r="C7" s="77"/>
      <c r="D7" s="78"/>
      <c r="E7" s="79"/>
      <c r="F7" s="79"/>
    </row>
    <row r="8" spans="1:7" ht="12.75">
      <c r="A8" s="80"/>
      <c r="B8" s="81"/>
      <c r="C8" s="81"/>
      <c r="D8" s="78"/>
      <c r="E8" s="82"/>
      <c r="F8" s="83" t="s">
        <v>73</v>
      </c>
      <c r="G8" s="59"/>
    </row>
    <row r="9" spans="1:7" ht="25.5">
      <c r="A9" s="84" t="s">
        <v>168</v>
      </c>
      <c r="B9" s="84" t="s">
        <v>2</v>
      </c>
      <c r="C9" s="84" t="s">
        <v>5</v>
      </c>
      <c r="D9" s="84" t="s">
        <v>169</v>
      </c>
      <c r="E9" s="84" t="s">
        <v>2</v>
      </c>
      <c r="F9" s="84" t="s">
        <v>5</v>
      </c>
      <c r="G9" s="59"/>
    </row>
    <row r="10" spans="1:7" ht="12.75">
      <c r="A10" s="85" t="s">
        <v>6</v>
      </c>
      <c r="B10" s="85">
        <v>1</v>
      </c>
      <c r="C10" s="85">
        <v>2</v>
      </c>
      <c r="D10" s="85" t="s">
        <v>6</v>
      </c>
      <c r="E10" s="85">
        <v>1</v>
      </c>
      <c r="F10" s="85">
        <v>2</v>
      </c>
      <c r="G10" s="59"/>
    </row>
    <row r="11" spans="1:7" ht="18" customHeight="1">
      <c r="A11" s="86" t="s">
        <v>170</v>
      </c>
      <c r="B11" s="87"/>
      <c r="C11" s="87"/>
      <c r="D11" s="86" t="s">
        <v>171</v>
      </c>
      <c r="E11" s="88"/>
      <c r="F11" s="88"/>
      <c r="G11" s="59"/>
    </row>
    <row r="12" spans="1:7" s="92" customFormat="1" ht="12">
      <c r="A12" s="89" t="s">
        <v>172</v>
      </c>
      <c r="B12" s="90"/>
      <c r="C12" s="90"/>
      <c r="D12" s="89" t="s">
        <v>173</v>
      </c>
      <c r="E12" s="90"/>
      <c r="F12" s="90"/>
      <c r="G12" s="91"/>
    </row>
    <row r="13" spans="1:7" s="95" customFormat="1" ht="12">
      <c r="A13" s="93" t="s">
        <v>174</v>
      </c>
      <c r="B13" s="93"/>
      <c r="C13" s="93"/>
      <c r="D13" s="93" t="s">
        <v>175</v>
      </c>
      <c r="E13" s="93"/>
      <c r="F13" s="93"/>
      <c r="G13" s="94"/>
    </row>
    <row r="14" spans="1:7" s="95" customFormat="1" ht="23.25" customHeight="1">
      <c r="A14" s="93" t="s">
        <v>176</v>
      </c>
      <c r="B14" s="240">
        <v>95086</v>
      </c>
      <c r="C14" s="224">
        <v>112</v>
      </c>
      <c r="D14" s="93" t="s">
        <v>177</v>
      </c>
      <c r="E14" s="224">
        <f>140614</f>
        <v>140614</v>
      </c>
      <c r="F14" s="224">
        <v>1</v>
      </c>
      <c r="G14" s="94"/>
    </row>
    <row r="15" spans="1:7" s="95" customFormat="1" ht="30" customHeight="1">
      <c r="A15" s="93" t="s">
        <v>178</v>
      </c>
      <c r="B15" s="224">
        <v>95052</v>
      </c>
      <c r="C15" s="224">
        <v>112</v>
      </c>
      <c r="D15" s="93" t="s">
        <v>179</v>
      </c>
      <c r="E15" s="224">
        <v>137609</v>
      </c>
      <c r="F15" s="224">
        <v>1</v>
      </c>
      <c r="G15" s="94"/>
    </row>
    <row r="16" spans="1:7" s="95" customFormat="1" ht="24">
      <c r="A16" s="93" t="s">
        <v>180</v>
      </c>
      <c r="B16" s="224">
        <v>16</v>
      </c>
      <c r="C16" s="224"/>
      <c r="D16" s="93" t="s">
        <v>181</v>
      </c>
      <c r="E16" s="224"/>
      <c r="F16" s="224"/>
      <c r="G16" s="94"/>
    </row>
    <row r="17" spans="1:7" s="95" customFormat="1" ht="12">
      <c r="A17" s="93" t="s">
        <v>182</v>
      </c>
      <c r="B17" s="224">
        <v>727</v>
      </c>
      <c r="C17" s="224">
        <v>116</v>
      </c>
      <c r="D17" s="96" t="s">
        <v>183</v>
      </c>
      <c r="E17" s="240">
        <v>114590</v>
      </c>
      <c r="F17" s="224">
        <v>2689</v>
      </c>
      <c r="G17" s="94"/>
    </row>
    <row r="18" spans="1:6" s="95" customFormat="1" ht="12">
      <c r="A18" s="97" t="s">
        <v>184</v>
      </c>
      <c r="B18" s="225">
        <f>B13+B14+B16+B17</f>
        <v>95829</v>
      </c>
      <c r="C18" s="225">
        <f>C13+C14+C16+C17</f>
        <v>228</v>
      </c>
      <c r="D18" s="93" t="s">
        <v>185</v>
      </c>
      <c r="E18" s="224"/>
      <c r="F18" s="224"/>
    </row>
    <row r="19" spans="1:6" s="95" customFormat="1" ht="12">
      <c r="A19" s="93"/>
      <c r="B19" s="224"/>
      <c r="C19" s="224"/>
      <c r="D19" s="97" t="s">
        <v>184</v>
      </c>
      <c r="E19" s="225">
        <f>E13+E14+E16+E17+E18</f>
        <v>255204</v>
      </c>
      <c r="F19" s="225">
        <f>F13+F14+F16+F17+F18</f>
        <v>2690</v>
      </c>
    </row>
    <row r="20" spans="1:6" s="95" customFormat="1" ht="12">
      <c r="A20" s="98" t="s">
        <v>186</v>
      </c>
      <c r="B20" s="224"/>
      <c r="C20" s="224"/>
      <c r="D20" s="93"/>
      <c r="E20" s="224"/>
      <c r="F20" s="224"/>
    </row>
    <row r="21" spans="1:6" s="95" customFormat="1" ht="12">
      <c r="A21" s="99" t="s">
        <v>187</v>
      </c>
      <c r="B21" s="224"/>
      <c r="C21" s="224"/>
      <c r="D21" s="98" t="s">
        <v>188</v>
      </c>
      <c r="E21" s="224"/>
      <c r="F21" s="224"/>
    </row>
    <row r="22" spans="1:6" s="95" customFormat="1" ht="12">
      <c r="A22" s="93" t="s">
        <v>189</v>
      </c>
      <c r="B22" s="224">
        <v>23899</v>
      </c>
      <c r="C22" s="224">
        <v>708</v>
      </c>
      <c r="D22" s="93"/>
      <c r="E22" s="224"/>
      <c r="F22" s="224"/>
    </row>
    <row r="23" spans="1:6" s="95" customFormat="1" ht="12">
      <c r="A23" s="93" t="s">
        <v>190</v>
      </c>
      <c r="B23" s="224"/>
      <c r="C23" s="224"/>
      <c r="D23" s="98"/>
      <c r="E23" s="224"/>
      <c r="F23" s="224"/>
    </row>
    <row r="24" spans="1:6" s="95" customFormat="1" ht="24">
      <c r="A24" s="93" t="s">
        <v>191</v>
      </c>
      <c r="B24" s="224"/>
      <c r="C24" s="224"/>
      <c r="D24" s="93"/>
      <c r="E24" s="224"/>
      <c r="F24" s="224"/>
    </row>
    <row r="25" spans="1:6" s="95" customFormat="1" ht="12">
      <c r="A25" s="93" t="s">
        <v>185</v>
      </c>
      <c r="B25" s="224"/>
      <c r="C25" s="224"/>
      <c r="D25" s="97" t="s">
        <v>27</v>
      </c>
      <c r="E25" s="224"/>
      <c r="F25" s="224"/>
    </row>
    <row r="26" spans="1:6" s="95" customFormat="1" ht="12">
      <c r="A26" s="97" t="s">
        <v>27</v>
      </c>
      <c r="B26" s="225">
        <f>SUM(B21:B25)</f>
        <v>23899</v>
      </c>
      <c r="C26" s="225">
        <f>SUM(C21:C25)</f>
        <v>708</v>
      </c>
      <c r="D26" s="97"/>
      <c r="E26" s="224"/>
      <c r="F26" s="224"/>
    </row>
    <row r="27" spans="1:6" s="95" customFormat="1" ht="12">
      <c r="A27" s="97"/>
      <c r="B27" s="224"/>
      <c r="C27" s="224"/>
      <c r="D27" s="98"/>
      <c r="E27" s="224"/>
      <c r="F27" s="224"/>
    </row>
    <row r="28" spans="1:6" s="95" customFormat="1" ht="12.75" customHeight="1">
      <c r="A28" s="98" t="s">
        <v>192</v>
      </c>
      <c r="B28" s="225">
        <f>B18+B26</f>
        <v>119728</v>
      </c>
      <c r="C28" s="225">
        <f>C18+C26</f>
        <v>936</v>
      </c>
      <c r="D28" s="98" t="s">
        <v>193</v>
      </c>
      <c r="E28" s="225">
        <f>E19+E25</f>
        <v>255204</v>
      </c>
      <c r="F28" s="225">
        <f>F19+F25</f>
        <v>2690</v>
      </c>
    </row>
    <row r="29" spans="1:6" s="95" customFormat="1" ht="13.5" customHeight="1">
      <c r="A29" s="98" t="s">
        <v>194</v>
      </c>
      <c r="B29" s="225">
        <f>E28-B28</f>
        <v>135476</v>
      </c>
      <c r="C29" s="225">
        <f>F28-C28</f>
        <v>1754</v>
      </c>
      <c r="D29" s="98" t="s">
        <v>195</v>
      </c>
      <c r="E29" s="224"/>
      <c r="F29" s="224"/>
    </row>
    <row r="30" spans="1:6" s="95" customFormat="1" ht="14.25" customHeight="1">
      <c r="A30" s="98" t="s">
        <v>196</v>
      </c>
      <c r="B30" s="225"/>
      <c r="C30" s="225"/>
      <c r="D30" s="98" t="s">
        <v>197</v>
      </c>
      <c r="E30" s="224"/>
      <c r="F30" s="224"/>
    </row>
    <row r="31" spans="1:6" s="95" customFormat="1" ht="13.5" customHeight="1">
      <c r="A31" s="100" t="s">
        <v>198</v>
      </c>
      <c r="B31" s="225">
        <f>B28+B30</f>
        <v>119728</v>
      </c>
      <c r="C31" s="225">
        <f>C28+C30</f>
        <v>936</v>
      </c>
      <c r="D31" s="98" t="s">
        <v>199</v>
      </c>
      <c r="E31" s="225">
        <f>E28+E30</f>
        <v>255204</v>
      </c>
      <c r="F31" s="225">
        <f>F28+F30</f>
        <v>2690</v>
      </c>
    </row>
    <row r="32" spans="1:6" s="95" customFormat="1" ht="17.25" customHeight="1">
      <c r="A32" s="98" t="s">
        <v>200</v>
      </c>
      <c r="B32" s="225">
        <f>B29-B30</f>
        <v>135476</v>
      </c>
      <c r="C32" s="225">
        <f>C29-C30</f>
        <v>1754</v>
      </c>
      <c r="D32" s="98" t="s">
        <v>201</v>
      </c>
      <c r="E32" s="224"/>
      <c r="F32" s="224"/>
    </row>
    <row r="33" spans="1:6" s="95" customFormat="1" ht="15.75" customHeight="1">
      <c r="A33" s="98" t="s">
        <v>202</v>
      </c>
      <c r="B33" s="224"/>
      <c r="C33" s="224"/>
      <c r="D33" s="321"/>
      <c r="E33" s="224"/>
      <c r="F33" s="224"/>
    </row>
    <row r="34" spans="1:6" s="95" customFormat="1" ht="15.75" customHeight="1">
      <c r="A34" s="93" t="s">
        <v>203</v>
      </c>
      <c r="B34" s="224"/>
      <c r="C34" s="224">
        <v>263</v>
      </c>
      <c r="D34" s="322"/>
      <c r="E34" s="224"/>
      <c r="F34" s="224"/>
    </row>
    <row r="35" spans="1:6" s="95" customFormat="1" ht="15.75" customHeight="1">
      <c r="A35" s="93" t="s">
        <v>204</v>
      </c>
      <c r="B35" s="224"/>
      <c r="C35" s="224"/>
      <c r="D35" s="322"/>
      <c r="E35" s="224"/>
      <c r="F35" s="224"/>
    </row>
    <row r="36" spans="1:6" s="95" customFormat="1" ht="15.75" customHeight="1">
      <c r="A36" s="97" t="s">
        <v>205</v>
      </c>
      <c r="B36" s="225">
        <f>B34+B35</f>
        <v>0</v>
      </c>
      <c r="C36" s="225">
        <f>C34+C35</f>
        <v>263</v>
      </c>
      <c r="D36" s="322"/>
      <c r="E36" s="224"/>
      <c r="F36" s="224"/>
    </row>
    <row r="37" spans="1:6" s="95" customFormat="1" ht="15" customHeight="1">
      <c r="A37" s="98" t="s">
        <v>206</v>
      </c>
      <c r="B37" s="225">
        <f>B32-B36</f>
        <v>135476</v>
      </c>
      <c r="C37" s="225">
        <f>C32-C36</f>
        <v>1491</v>
      </c>
      <c r="D37" s="98" t="s">
        <v>207</v>
      </c>
      <c r="E37" s="224"/>
      <c r="F37" s="224"/>
    </row>
    <row r="38" spans="1:6" s="95" customFormat="1" ht="17.25" customHeight="1">
      <c r="A38" s="100" t="s">
        <v>208</v>
      </c>
      <c r="B38" s="225">
        <f>B31+B37+B36</f>
        <v>255204</v>
      </c>
      <c r="C38" s="225">
        <f>C31+C37+C36</f>
        <v>2690</v>
      </c>
      <c r="D38" s="98" t="s">
        <v>209</v>
      </c>
      <c r="E38" s="225">
        <f>E31</f>
        <v>255204</v>
      </c>
      <c r="F38" s="225">
        <f>F31</f>
        <v>2690</v>
      </c>
    </row>
    <row r="39" s="95" customFormat="1" ht="12"/>
    <row r="40" s="95" customFormat="1" ht="12.75" customHeight="1">
      <c r="A40" s="9" t="s">
        <v>420</v>
      </c>
    </row>
    <row r="41" s="95" customFormat="1" ht="12"/>
    <row r="42" s="95" customFormat="1" ht="12"/>
    <row r="43" s="95" customFormat="1" ht="12.75" customHeight="1">
      <c r="B43" s="181"/>
    </row>
    <row r="44" spans="1:7" s="95" customFormat="1" ht="12.75">
      <c r="A44" s="188" t="s">
        <v>331</v>
      </c>
      <c r="B44" s="91"/>
      <c r="D44" s="222" t="s">
        <v>380</v>
      </c>
      <c r="E44" s="222"/>
      <c r="F44" s="222"/>
      <c r="G44" s="222"/>
    </row>
    <row r="45" spans="1:7" s="95" customFormat="1" ht="12">
      <c r="A45" s="91"/>
      <c r="B45" s="91"/>
      <c r="D45" s="187"/>
      <c r="E45" s="187"/>
      <c r="F45" s="187"/>
      <c r="G45" s="92"/>
    </row>
    <row r="46" spans="1:6" s="92" customFormat="1" ht="12">
      <c r="A46" s="92" t="s">
        <v>382</v>
      </c>
      <c r="D46" s="187" t="s">
        <v>383</v>
      </c>
      <c r="F46" s="187"/>
    </row>
    <row r="47" s="92" customFormat="1" ht="12"/>
    <row r="48" s="92" customFormat="1" ht="12"/>
    <row r="49" s="92" customFormat="1" ht="12"/>
    <row r="50" s="92" customFormat="1" ht="12"/>
    <row r="51" s="92" customFormat="1" ht="12"/>
    <row r="52" s="92" customFormat="1" ht="12"/>
    <row r="53" s="92" customFormat="1" ht="12"/>
    <row r="54" s="92" customFormat="1" ht="12"/>
    <row r="55" s="92" customFormat="1" ht="12"/>
    <row r="56" s="92" customFormat="1" ht="12.75">
      <c r="A56" s="8"/>
    </row>
  </sheetData>
  <mergeCells count="3">
    <mergeCell ref="D33:D36"/>
    <mergeCell ref="E1:F1"/>
    <mergeCell ref="C3:D3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7">
      <selection activeCell="A44" sqref="A44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26" t="s">
        <v>71</v>
      </c>
      <c r="F1" s="326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27" t="s">
        <v>72</v>
      </c>
      <c r="B3" s="328"/>
      <c r="C3" s="328"/>
      <c r="D3" s="328"/>
      <c r="E3" s="328"/>
      <c r="F3" s="328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>
      <c r="A6" s="25" t="s">
        <v>70</v>
      </c>
      <c r="B6" s="26"/>
      <c r="C6" s="2"/>
      <c r="D6" s="2"/>
      <c r="E6" s="203" t="s">
        <v>210</v>
      </c>
      <c r="F6" s="36"/>
      <c r="G6" s="27"/>
    </row>
    <row r="7" spans="1:7" ht="15">
      <c r="A7" s="25" t="s">
        <v>407</v>
      </c>
      <c r="B7" s="26"/>
      <c r="C7" s="6"/>
      <c r="D7" s="6"/>
      <c r="E7" s="4"/>
      <c r="F7" s="37"/>
      <c r="G7" s="27"/>
    </row>
    <row r="8" spans="1:7" ht="12.75">
      <c r="A8" s="34"/>
      <c r="B8" s="35"/>
      <c r="C8" s="38"/>
      <c r="D8" s="39"/>
      <c r="E8" s="27"/>
      <c r="F8" s="27"/>
      <c r="G8" s="40"/>
    </row>
    <row r="9" spans="1:7" ht="12.75">
      <c r="A9" s="34"/>
      <c r="B9" s="35"/>
      <c r="C9" s="38"/>
      <c r="D9" s="39"/>
      <c r="E9" s="27"/>
      <c r="F9" s="27"/>
      <c r="G9" s="41" t="s">
        <v>73</v>
      </c>
    </row>
    <row r="10" spans="1:7" ht="13.5" customHeight="1">
      <c r="A10" s="329" t="s">
        <v>74</v>
      </c>
      <c r="B10" s="329" t="s">
        <v>4</v>
      </c>
      <c r="C10" s="329"/>
      <c r="D10" s="329"/>
      <c r="E10" s="329" t="s">
        <v>5</v>
      </c>
      <c r="F10" s="329"/>
      <c r="G10" s="329"/>
    </row>
    <row r="11" spans="1:7" ht="18" customHeight="1">
      <c r="A11" s="330"/>
      <c r="B11" s="42" t="s">
        <v>75</v>
      </c>
      <c r="C11" s="42" t="s">
        <v>76</v>
      </c>
      <c r="D11" s="42" t="s">
        <v>77</v>
      </c>
      <c r="E11" s="42" t="s">
        <v>75</v>
      </c>
      <c r="F11" s="42" t="s">
        <v>76</v>
      </c>
      <c r="G11" s="42" t="s">
        <v>77</v>
      </c>
    </row>
    <row r="12" spans="1:7" s="44" customFormat="1" ht="12">
      <c r="A12" s="43" t="s">
        <v>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</row>
    <row r="13" spans="1:7" ht="25.5">
      <c r="A13" s="45" t="s">
        <v>78</v>
      </c>
      <c r="B13" s="216"/>
      <c r="C13" s="216"/>
      <c r="D13" s="216"/>
      <c r="E13" s="46"/>
      <c r="F13" s="46"/>
      <c r="G13" s="46"/>
    </row>
    <row r="14" spans="1:7" ht="12.75">
      <c r="A14" s="47" t="s">
        <v>79</v>
      </c>
      <c r="B14" s="216">
        <v>1085540</v>
      </c>
      <c r="C14" s="216">
        <v>2488742</v>
      </c>
      <c r="D14" s="216">
        <f>B14-C14</f>
        <v>-1403202</v>
      </c>
      <c r="E14" s="216"/>
      <c r="F14" s="216">
        <v>152151</v>
      </c>
      <c r="G14" s="216">
        <f>E14-F14</f>
        <v>-152151</v>
      </c>
    </row>
    <row r="15" spans="1:7" ht="12.75">
      <c r="A15" s="47" t="s">
        <v>80</v>
      </c>
      <c r="B15" s="216"/>
      <c r="C15" s="216"/>
      <c r="D15" s="216"/>
      <c r="E15" s="216"/>
      <c r="F15" s="216"/>
      <c r="G15" s="216"/>
    </row>
    <row r="16" spans="1:7" ht="12.75">
      <c r="A16" s="48" t="s">
        <v>81</v>
      </c>
      <c r="B16" s="216">
        <v>86062</v>
      </c>
      <c r="C16" s="216">
        <v>24959</v>
      </c>
      <c r="D16" s="216">
        <f>B16-C16</f>
        <v>61103</v>
      </c>
      <c r="E16" s="216">
        <v>207</v>
      </c>
      <c r="F16" s="216">
        <v>166</v>
      </c>
      <c r="G16" s="216">
        <f>E16-F16</f>
        <v>41</v>
      </c>
    </row>
    <row r="17" spans="1:7" ht="12.75">
      <c r="A17" s="47" t="s">
        <v>82</v>
      </c>
      <c r="B17" s="216"/>
      <c r="C17" s="216"/>
      <c r="D17" s="216"/>
      <c r="E17" s="216"/>
      <c r="F17" s="216"/>
      <c r="G17" s="216"/>
    </row>
    <row r="18" spans="1:7" ht="12.75">
      <c r="A18" s="47" t="s">
        <v>83</v>
      </c>
      <c r="B18" s="216"/>
      <c r="C18" s="216"/>
      <c r="D18" s="216"/>
      <c r="E18" s="216"/>
      <c r="F18" s="216"/>
      <c r="G18" s="216"/>
    </row>
    <row r="19" spans="1:7" ht="12.75">
      <c r="A19" s="47" t="s">
        <v>84</v>
      </c>
      <c r="B19" s="216"/>
      <c r="C19" s="216"/>
      <c r="D19" s="216"/>
      <c r="E19" s="216"/>
      <c r="F19" s="216"/>
      <c r="G19" s="216"/>
    </row>
    <row r="20" spans="1:7" ht="25.5">
      <c r="A20" s="45" t="s">
        <v>85</v>
      </c>
      <c r="B20" s="217">
        <f>SUM(B14:B19)</f>
        <v>1171602</v>
      </c>
      <c r="C20" s="217">
        <f>SUM(C14:C19)</f>
        <v>2513701</v>
      </c>
      <c r="D20" s="217">
        <f>B20-C20</f>
        <v>-1342099</v>
      </c>
      <c r="E20" s="217">
        <f>SUM(E14:E19)</f>
        <v>207</v>
      </c>
      <c r="F20" s="217">
        <f>SUM(F14:F19)</f>
        <v>152317</v>
      </c>
      <c r="G20" s="217">
        <f>E20-F20</f>
        <v>-152110</v>
      </c>
    </row>
    <row r="21" spans="1:7" ht="25.5">
      <c r="A21" s="49" t="s">
        <v>86</v>
      </c>
      <c r="B21" s="216"/>
      <c r="C21" s="216"/>
      <c r="D21" s="216"/>
      <c r="E21" s="46"/>
      <c r="F21" s="46"/>
      <c r="G21" s="46"/>
    </row>
    <row r="22" spans="1:7" ht="12.75">
      <c r="A22" s="47" t="s">
        <v>87</v>
      </c>
      <c r="B22" s="216"/>
      <c r="C22" s="216"/>
      <c r="D22" s="216"/>
      <c r="E22" s="46"/>
      <c r="F22" s="46"/>
      <c r="G22" s="46"/>
    </row>
    <row r="23" spans="1:7" ht="12.75">
      <c r="A23" s="47" t="s">
        <v>88</v>
      </c>
      <c r="B23" s="216"/>
      <c r="C23" s="216"/>
      <c r="D23" s="216"/>
      <c r="E23" s="46"/>
      <c r="F23" s="46"/>
      <c r="G23" s="46"/>
    </row>
    <row r="24" spans="1:7" ht="12.75">
      <c r="A24" s="47" t="s">
        <v>81</v>
      </c>
      <c r="B24" s="216"/>
      <c r="C24" s="216"/>
      <c r="D24" s="216"/>
      <c r="E24" s="46"/>
      <c r="F24" s="46"/>
      <c r="G24" s="46"/>
    </row>
    <row r="25" spans="1:7" ht="12.75">
      <c r="A25" s="47" t="s">
        <v>89</v>
      </c>
      <c r="B25" s="216"/>
      <c r="C25" s="216"/>
      <c r="D25" s="216"/>
      <c r="E25" s="46"/>
      <c r="F25" s="46"/>
      <c r="G25" s="46"/>
    </row>
    <row r="26" spans="1:7" ht="12.75">
      <c r="A26" s="47" t="s">
        <v>83</v>
      </c>
      <c r="B26" s="216"/>
      <c r="C26" s="216"/>
      <c r="D26" s="216"/>
      <c r="E26" s="46"/>
      <c r="F26" s="46"/>
      <c r="G26" s="46"/>
    </row>
    <row r="27" spans="1:7" ht="12.75">
      <c r="A27" s="47" t="s">
        <v>90</v>
      </c>
      <c r="B27" s="216"/>
      <c r="C27" s="216"/>
      <c r="D27" s="216"/>
      <c r="E27" s="46"/>
      <c r="F27" s="46"/>
      <c r="G27" s="46"/>
    </row>
    <row r="28" spans="1:7" ht="12.75">
      <c r="A28" s="47" t="s">
        <v>91</v>
      </c>
      <c r="B28" s="216"/>
      <c r="C28" s="216">
        <v>263</v>
      </c>
      <c r="D28" s="216">
        <f>B28-C28</f>
        <v>-263</v>
      </c>
      <c r="E28" s="46"/>
      <c r="F28" s="46"/>
      <c r="G28" s="46"/>
    </row>
    <row r="29" spans="1:7" ht="25.5">
      <c r="A29" s="47" t="s">
        <v>92</v>
      </c>
      <c r="B29" s="216"/>
      <c r="C29" s="216"/>
      <c r="D29" s="216"/>
      <c r="E29" s="46"/>
      <c r="F29" s="46"/>
      <c r="G29" s="46"/>
    </row>
    <row r="30" spans="1:7" ht="25.5">
      <c r="A30" s="45" t="s">
        <v>93</v>
      </c>
      <c r="B30" s="217">
        <f>SUM(B22:B29)</f>
        <v>0</v>
      </c>
      <c r="C30" s="217">
        <f>SUM(C22:C29)</f>
        <v>263</v>
      </c>
      <c r="D30" s="217">
        <f>SUM(D22:D29)</f>
        <v>-263</v>
      </c>
      <c r="E30" s="46"/>
      <c r="F30" s="46"/>
      <c r="G30" s="46"/>
    </row>
    <row r="31" spans="1:7" ht="12.75">
      <c r="A31" s="45" t="s">
        <v>94</v>
      </c>
      <c r="B31" s="216"/>
      <c r="C31" s="216"/>
      <c r="D31" s="216"/>
      <c r="E31" s="46"/>
      <c r="F31" s="46"/>
      <c r="G31" s="46"/>
    </row>
    <row r="32" spans="1:7" ht="12.75">
      <c r="A32" s="47" t="s">
        <v>95</v>
      </c>
      <c r="B32" s="216">
        <v>3563907</v>
      </c>
      <c r="C32" s="216">
        <v>644236</v>
      </c>
      <c r="D32" s="216">
        <f>B32-C32</f>
        <v>2919671</v>
      </c>
      <c r="E32" s="216">
        <v>666032</v>
      </c>
      <c r="F32" s="216">
        <v>98</v>
      </c>
      <c r="G32" s="216">
        <f>E32-F32</f>
        <v>665934</v>
      </c>
    </row>
    <row r="33" spans="1:7" ht="12.75">
      <c r="A33" s="47" t="s">
        <v>96</v>
      </c>
      <c r="B33" s="216"/>
      <c r="C33" s="216"/>
      <c r="D33" s="216"/>
      <c r="E33" s="46"/>
      <c r="F33" s="46"/>
      <c r="G33" s="46"/>
    </row>
    <row r="34" spans="1:7" ht="12.75">
      <c r="A34" s="47" t="s">
        <v>97</v>
      </c>
      <c r="B34" s="216"/>
      <c r="C34" s="216"/>
      <c r="D34" s="216"/>
      <c r="E34" s="46"/>
      <c r="F34" s="46"/>
      <c r="G34" s="46"/>
    </row>
    <row r="35" spans="1:7" ht="12.75">
      <c r="A35" s="47" t="s">
        <v>98</v>
      </c>
      <c r="B35" s="216"/>
      <c r="C35" s="216"/>
      <c r="D35" s="216"/>
      <c r="E35" s="46"/>
      <c r="F35" s="46"/>
      <c r="G35" s="46"/>
    </row>
    <row r="36" spans="1:7" ht="12.75">
      <c r="A36" s="47" t="s">
        <v>83</v>
      </c>
      <c r="B36" s="216"/>
      <c r="C36" s="216"/>
      <c r="D36" s="216"/>
      <c r="E36" s="46"/>
      <c r="F36" s="46"/>
      <c r="G36" s="46"/>
    </row>
    <row r="37" spans="1:7" ht="12.75">
      <c r="A37" s="47" t="s">
        <v>99</v>
      </c>
      <c r="B37" s="216"/>
      <c r="C37" s="216"/>
      <c r="D37" s="216"/>
      <c r="E37" s="46"/>
      <c r="F37" s="46"/>
      <c r="G37" s="46"/>
    </row>
    <row r="38" spans="1:7" ht="12.75">
      <c r="A38" s="45" t="s">
        <v>100</v>
      </c>
      <c r="B38" s="217">
        <f aca="true" t="shared" si="0" ref="B38:G38">SUM(B32:B37)</f>
        <v>3563907</v>
      </c>
      <c r="C38" s="217">
        <f t="shared" si="0"/>
        <v>644236</v>
      </c>
      <c r="D38" s="217">
        <f>SUM(D32:D37)</f>
        <v>2919671</v>
      </c>
      <c r="E38" s="217">
        <f t="shared" si="0"/>
        <v>666032</v>
      </c>
      <c r="F38" s="217">
        <f t="shared" si="0"/>
        <v>98</v>
      </c>
      <c r="G38" s="217">
        <f t="shared" si="0"/>
        <v>665934</v>
      </c>
    </row>
    <row r="39" spans="1:7" ht="12.75">
      <c r="A39" s="45" t="s">
        <v>101</v>
      </c>
      <c r="B39" s="217">
        <f>SUM(B20,B30,B38)</f>
        <v>4735509</v>
      </c>
      <c r="C39" s="217">
        <f>SUM(C20,C30,C38)</f>
        <v>3158200</v>
      </c>
      <c r="D39" s="217">
        <f>B39-C39</f>
        <v>1577309</v>
      </c>
      <c r="E39" s="217">
        <f>SUM(E20,E30,E38)</f>
        <v>666239</v>
      </c>
      <c r="F39" s="217">
        <f>SUM(F20,F30,F38)</f>
        <v>152415</v>
      </c>
      <c r="G39" s="217">
        <f>E39-F39</f>
        <v>513824</v>
      </c>
    </row>
    <row r="40" spans="1:7" ht="12.75">
      <c r="A40" s="45" t="s">
        <v>102</v>
      </c>
      <c r="B40" s="216"/>
      <c r="C40" s="216"/>
      <c r="D40" s="217">
        <v>513824</v>
      </c>
      <c r="E40" s="46"/>
      <c r="F40" s="46"/>
      <c r="G40" s="46"/>
    </row>
    <row r="41" spans="1:7" ht="12.75">
      <c r="A41" s="49" t="s">
        <v>103</v>
      </c>
      <c r="B41" s="216"/>
      <c r="C41" s="216"/>
      <c r="D41" s="217">
        <f>D39+D40</f>
        <v>2091133</v>
      </c>
      <c r="E41" s="46"/>
      <c r="F41" s="46"/>
      <c r="G41" s="217">
        <f>G39+G40</f>
        <v>513824</v>
      </c>
    </row>
    <row r="42" spans="1:7" ht="12.75">
      <c r="A42" s="47" t="s">
        <v>104</v>
      </c>
      <c r="B42" s="216"/>
      <c r="C42" s="216"/>
      <c r="D42" s="216">
        <v>3313</v>
      </c>
      <c r="E42" s="46"/>
      <c r="F42" s="46"/>
      <c r="G42" s="216">
        <f>113824</f>
        <v>113824</v>
      </c>
    </row>
    <row r="43" spans="1:7" ht="12.75">
      <c r="A43" s="50"/>
      <c r="B43" s="51"/>
      <c r="C43" s="51"/>
      <c r="D43" s="51"/>
      <c r="E43" s="51"/>
      <c r="F43" s="51"/>
      <c r="G43" s="51"/>
    </row>
    <row r="44" spans="1:7" ht="12.75">
      <c r="A44" s="9" t="s">
        <v>420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188" t="s">
        <v>331</v>
      </c>
      <c r="C49" s="181"/>
      <c r="D49" s="27"/>
      <c r="E49" s="26"/>
      <c r="F49" s="325" t="s">
        <v>380</v>
      </c>
      <c r="G49" s="325"/>
      <c r="H49" s="325"/>
    </row>
    <row r="50" spans="2:6" ht="12.75">
      <c r="B50" s="91"/>
      <c r="C50" s="91"/>
      <c r="F50" s="187"/>
    </row>
    <row r="51" spans="2:6" ht="12.75">
      <c r="B51" s="91"/>
      <c r="C51" s="91" t="s">
        <v>378</v>
      </c>
      <c r="F51" s="187" t="s">
        <v>383</v>
      </c>
    </row>
  </sheetData>
  <mergeCells count="6">
    <mergeCell ref="F49:H49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A38" sqref="A38"/>
    </sheetView>
  </sheetViews>
  <sheetFormatPr defaultColWidth="9.140625" defaultRowHeight="12.75"/>
  <cols>
    <col min="1" max="1" width="25.421875" style="22" customWidth="1"/>
    <col min="2" max="2" width="8.8515625" style="22" bestFit="1" customWidth="1"/>
    <col min="3" max="3" width="8.281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01"/>
      <c r="I1" s="101" t="s">
        <v>211</v>
      </c>
      <c r="J1" s="101"/>
      <c r="K1" s="101"/>
    </row>
    <row r="3" spans="1:11" ht="19.5" customHeight="1">
      <c r="A3" s="333" t="s">
        <v>212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12.75">
      <c r="A4" s="102"/>
      <c r="B4" s="103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14.25" customHeight="1">
      <c r="A5" s="203" t="s">
        <v>70</v>
      </c>
      <c r="B5" s="105"/>
      <c r="C5" s="105"/>
      <c r="D5" s="105"/>
      <c r="E5" s="105"/>
      <c r="F5" s="103"/>
      <c r="G5" s="103"/>
      <c r="H5" s="106"/>
      <c r="I5" s="203" t="s">
        <v>210</v>
      </c>
      <c r="J5" s="204"/>
      <c r="K5" s="205"/>
    </row>
    <row r="6" spans="1:11" ht="15">
      <c r="A6" s="203" t="s">
        <v>407</v>
      </c>
      <c r="B6" s="105"/>
      <c r="C6" s="105"/>
      <c r="D6" s="105"/>
      <c r="E6" s="107"/>
      <c r="F6" s="107"/>
      <c r="G6" s="107"/>
      <c r="H6" s="107"/>
      <c r="I6" s="107"/>
      <c r="J6" s="108"/>
      <c r="K6" s="109"/>
    </row>
    <row r="7" spans="1:11" ht="12.75">
      <c r="A7" s="110"/>
      <c r="B7" s="110"/>
      <c r="C7" s="110"/>
      <c r="D7" s="110"/>
      <c r="E7" s="111"/>
      <c r="F7" s="111"/>
      <c r="G7" s="111"/>
      <c r="H7" s="111"/>
      <c r="I7" s="111"/>
      <c r="J7" s="103"/>
      <c r="K7" s="112" t="s">
        <v>213</v>
      </c>
    </row>
    <row r="8" spans="1:11" ht="32.25" customHeight="1">
      <c r="A8" s="331" t="s">
        <v>214</v>
      </c>
      <c r="B8" s="331" t="s">
        <v>215</v>
      </c>
      <c r="C8" s="337" t="s">
        <v>216</v>
      </c>
      <c r="D8" s="338"/>
      <c r="E8" s="338"/>
      <c r="F8" s="338"/>
      <c r="G8" s="339"/>
      <c r="H8" s="337" t="s">
        <v>217</v>
      </c>
      <c r="I8" s="340"/>
      <c r="J8" s="331" t="s">
        <v>218</v>
      </c>
      <c r="K8" s="331" t="s">
        <v>219</v>
      </c>
    </row>
    <row r="9" spans="1:11" ht="12.75" customHeight="1">
      <c r="A9" s="334"/>
      <c r="B9" s="336"/>
      <c r="C9" s="341" t="s">
        <v>220</v>
      </c>
      <c r="D9" s="331" t="s">
        <v>221</v>
      </c>
      <c r="E9" s="337" t="s">
        <v>222</v>
      </c>
      <c r="F9" s="343"/>
      <c r="G9" s="340"/>
      <c r="H9" s="331" t="s">
        <v>223</v>
      </c>
      <c r="I9" s="331" t="s">
        <v>224</v>
      </c>
      <c r="J9" s="334"/>
      <c r="K9" s="334"/>
    </row>
    <row r="10" spans="1:11" ht="60" customHeight="1">
      <c r="A10" s="335"/>
      <c r="B10" s="335"/>
      <c r="C10" s="342"/>
      <c r="D10" s="335"/>
      <c r="E10" s="113" t="s">
        <v>40</v>
      </c>
      <c r="F10" s="113" t="s">
        <v>225</v>
      </c>
      <c r="G10" s="113" t="s">
        <v>20</v>
      </c>
      <c r="H10" s="332"/>
      <c r="I10" s="332"/>
      <c r="J10" s="332"/>
      <c r="K10" s="332"/>
    </row>
    <row r="11" spans="1:11" s="52" customFormat="1" ht="12.7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</row>
    <row r="12" spans="1:11" ht="25.5">
      <c r="A12" s="115" t="s">
        <v>226</v>
      </c>
      <c r="B12" s="208">
        <v>665779</v>
      </c>
      <c r="C12" s="208">
        <v>111</v>
      </c>
      <c r="D12" s="116"/>
      <c r="E12" s="116"/>
      <c r="F12" s="116"/>
      <c r="G12" s="117"/>
      <c r="H12" s="211">
        <v>1491</v>
      </c>
      <c r="I12" s="116"/>
      <c r="J12" s="117"/>
      <c r="K12" s="211">
        <f>B12+C12+H12</f>
        <v>667381</v>
      </c>
    </row>
    <row r="13" spans="1:11" ht="25.5">
      <c r="A13" s="115" t="s">
        <v>227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8"/>
    </row>
    <row r="14" spans="1:11" ht="25.5">
      <c r="A14" s="119" t="s">
        <v>228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9" t="s">
        <v>229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25.5">
      <c r="A16" s="115" t="s">
        <v>230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8"/>
    </row>
    <row r="17" spans="1:11" ht="25.5">
      <c r="A17" s="115" t="s">
        <v>231</v>
      </c>
      <c r="B17" s="208">
        <f>B18-B19</f>
        <v>2824851</v>
      </c>
      <c r="C17" s="208">
        <f>C18-C19</f>
        <v>91558</v>
      </c>
      <c r="D17" s="208"/>
      <c r="E17" s="208"/>
      <c r="F17" s="208"/>
      <c r="G17" s="208"/>
      <c r="H17" s="208"/>
      <c r="I17" s="208"/>
      <c r="J17" s="208"/>
      <c r="K17" s="208">
        <f>B17+C17</f>
        <v>2916409</v>
      </c>
    </row>
    <row r="18" spans="1:11" ht="12.75">
      <c r="A18" s="119" t="s">
        <v>232</v>
      </c>
      <c r="B18" s="209">
        <v>3445875</v>
      </c>
      <c r="C18" s="209">
        <v>115369</v>
      </c>
      <c r="D18" s="209"/>
      <c r="E18" s="209"/>
      <c r="F18" s="209"/>
      <c r="G18" s="209"/>
      <c r="H18" s="209"/>
      <c r="I18" s="209"/>
      <c r="J18" s="209"/>
      <c r="K18" s="209">
        <f>B18+C18</f>
        <v>3561244</v>
      </c>
    </row>
    <row r="19" spans="1:11" ht="12.75">
      <c r="A19" s="119" t="s">
        <v>233</v>
      </c>
      <c r="B19" s="209">
        <v>621024</v>
      </c>
      <c r="C19" s="209">
        <v>23811</v>
      </c>
      <c r="D19" s="209"/>
      <c r="E19" s="209"/>
      <c r="F19" s="209"/>
      <c r="G19" s="209"/>
      <c r="H19" s="209"/>
      <c r="I19" s="209"/>
      <c r="J19" s="209"/>
      <c r="K19" s="209">
        <f>B19+C19</f>
        <v>644835</v>
      </c>
    </row>
    <row r="20" spans="1:11" ht="25.5">
      <c r="A20" s="115" t="s">
        <v>234</v>
      </c>
      <c r="B20" s="210"/>
      <c r="C20" s="210"/>
      <c r="D20" s="210"/>
      <c r="E20" s="210"/>
      <c r="F20" s="210"/>
      <c r="G20" s="210"/>
      <c r="H20" s="211">
        <v>135476</v>
      </c>
      <c r="I20" s="208"/>
      <c r="J20" s="211"/>
      <c r="K20" s="208">
        <f>H20</f>
        <v>135476</v>
      </c>
    </row>
    <row r="21" spans="1:11" ht="25.5">
      <c r="A21" s="119" t="s">
        <v>235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119" t="s">
        <v>236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09"/>
    </row>
    <row r="23" spans="1:11" ht="12.75">
      <c r="A23" s="119" t="s">
        <v>237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09"/>
    </row>
    <row r="24" spans="1:11" ht="12.75">
      <c r="A24" s="119" t="s">
        <v>238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09"/>
    </row>
    <row r="25" spans="1:11" ht="38.25">
      <c r="A25" s="119" t="s">
        <v>239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119" t="s">
        <v>240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09"/>
    </row>
    <row r="27" spans="1:11" ht="12.75">
      <c r="A27" s="119" t="s">
        <v>241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09"/>
    </row>
    <row r="28" spans="1:11" ht="38.25">
      <c r="A28" s="119" t="s">
        <v>242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119" t="s">
        <v>240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09"/>
    </row>
    <row r="30" spans="1:11" ht="12.75">
      <c r="A30" s="119" t="s">
        <v>241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09"/>
    </row>
    <row r="31" spans="1:11" ht="12.75">
      <c r="A31" s="119" t="s">
        <v>243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09"/>
    </row>
    <row r="32" spans="1:11" ht="12.75">
      <c r="A32" s="119" t="s">
        <v>244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09"/>
    </row>
    <row r="33" spans="1:11" ht="25.5">
      <c r="A33" s="115" t="s">
        <v>245</v>
      </c>
      <c r="B33" s="208">
        <f>B17+B12</f>
        <v>3490630</v>
      </c>
      <c r="C33" s="208">
        <f>C17+C12</f>
        <v>91669</v>
      </c>
      <c r="D33" s="208"/>
      <c r="E33" s="208"/>
      <c r="F33" s="208"/>
      <c r="G33" s="208"/>
      <c r="H33" s="208">
        <f>H20+H12</f>
        <v>136967</v>
      </c>
      <c r="I33" s="208"/>
      <c r="J33" s="208"/>
      <c r="K33" s="208">
        <f>SUM(B33,C33,H33)</f>
        <v>3719266</v>
      </c>
    </row>
    <row r="34" spans="1:11" ht="38.25">
      <c r="A34" s="119" t="s">
        <v>246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>
      <c r="A35" s="119" t="s">
        <v>247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25.5">
      <c r="A36" s="120" t="s">
        <v>248</v>
      </c>
      <c r="B36" s="208">
        <f>B33</f>
        <v>3490630</v>
      </c>
      <c r="C36" s="208">
        <f>C33</f>
        <v>91669</v>
      </c>
      <c r="D36" s="208"/>
      <c r="E36" s="208"/>
      <c r="F36" s="208"/>
      <c r="G36" s="208"/>
      <c r="H36" s="208">
        <f>H33</f>
        <v>136967</v>
      </c>
      <c r="I36" s="208"/>
      <c r="J36" s="208"/>
      <c r="K36" s="208">
        <f>K33</f>
        <v>3719266</v>
      </c>
    </row>
    <row r="37" spans="1:1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2.75">
      <c r="A38" s="9" t="s">
        <v>420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2.75">
      <c r="A39" s="9"/>
      <c r="B39" s="122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2.75">
      <c r="A40" s="9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2.75">
      <c r="A41" s="9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2:11" ht="12.75" customHeight="1">
      <c r="B42" s="121"/>
      <c r="C42" s="188" t="s">
        <v>331</v>
      </c>
      <c r="D42" s="181"/>
      <c r="E42" s="8"/>
      <c r="F42" s="8"/>
      <c r="G42" s="325" t="s">
        <v>380</v>
      </c>
      <c r="H42" s="325"/>
      <c r="I42" s="325"/>
      <c r="J42" s="8"/>
      <c r="K42" s="222"/>
    </row>
    <row r="43" spans="3:11" ht="12.75">
      <c r="C43" s="91"/>
      <c r="D43" s="91"/>
      <c r="E43" s="8"/>
      <c r="F43" s="8"/>
      <c r="G43" s="187"/>
      <c r="H43" s="8"/>
      <c r="I43" s="8"/>
      <c r="J43" s="8"/>
      <c r="K43" s="8"/>
    </row>
    <row r="44" spans="3:11" ht="12.75">
      <c r="C44" s="91"/>
      <c r="D44" s="91" t="s">
        <v>378</v>
      </c>
      <c r="E44" s="8"/>
      <c r="F44" s="8"/>
      <c r="G44" s="187" t="s">
        <v>383</v>
      </c>
      <c r="H44" s="8"/>
      <c r="I44" s="8"/>
      <c r="J44" s="8"/>
      <c r="K44" s="8"/>
    </row>
  </sheetData>
  <mergeCells count="13">
    <mergeCell ref="D9:D10"/>
    <mergeCell ref="E9:G9"/>
    <mergeCell ref="H9:H10"/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13">
      <selection activeCell="B30" sqref="B30"/>
    </sheetView>
  </sheetViews>
  <sheetFormatPr defaultColWidth="9.140625" defaultRowHeight="12.75"/>
  <cols>
    <col min="1" max="1" width="9.140625" style="23" customWidth="1"/>
    <col min="2" max="2" width="34.8515625" style="23" bestFit="1" customWidth="1"/>
    <col min="3" max="3" width="9.421875" style="23" customWidth="1"/>
    <col min="4" max="4" width="14.140625" style="23" customWidth="1"/>
    <col min="5" max="5" width="11.421875" style="23" customWidth="1"/>
    <col min="6" max="6" width="9.00390625" style="23" customWidth="1"/>
    <col min="7" max="7" width="10.421875" style="23" customWidth="1"/>
    <col min="8" max="8" width="9.7109375" style="23" customWidth="1"/>
    <col min="9" max="9" width="10.140625" style="23" customWidth="1"/>
    <col min="10" max="10" width="10.00390625" style="23" customWidth="1"/>
    <col min="11" max="11" width="9.140625" style="23" customWidth="1"/>
    <col min="12" max="12" width="8.00390625" style="23" customWidth="1"/>
    <col min="13" max="13" width="8.57421875" style="23" customWidth="1"/>
    <col min="14" max="14" width="10.7109375" style="23" customWidth="1"/>
    <col min="15" max="15" width="9.8515625" style="23" customWidth="1"/>
    <col min="16" max="16" width="10.57421875" style="23" customWidth="1"/>
    <col min="17" max="17" width="9.8515625" style="23" customWidth="1"/>
    <col min="18" max="16384" width="9.140625" style="23" customWidth="1"/>
  </cols>
  <sheetData>
    <row r="1" spans="14:16" ht="12.75">
      <c r="N1" s="344" t="s">
        <v>249</v>
      </c>
      <c r="O1" s="344"/>
      <c r="P1" s="344"/>
    </row>
    <row r="3" spans="2:17" ht="15">
      <c r="B3" s="124"/>
      <c r="C3" s="125"/>
      <c r="D3" s="125"/>
      <c r="E3" s="125"/>
      <c r="F3" s="125"/>
      <c r="G3" s="244"/>
      <c r="H3" s="245" t="s">
        <v>250</v>
      </c>
      <c r="I3" s="246"/>
      <c r="J3" s="125"/>
      <c r="K3" s="125"/>
      <c r="L3" s="125"/>
      <c r="M3" s="125"/>
      <c r="N3" s="125"/>
      <c r="O3" s="125"/>
      <c r="P3" s="125"/>
      <c r="Q3" s="125"/>
    </row>
    <row r="4" spans="2:17" ht="14.25">
      <c r="B4" s="126"/>
      <c r="C4" s="126"/>
      <c r="D4" s="126"/>
      <c r="E4" s="126"/>
      <c r="F4" s="126"/>
      <c r="G4" s="345" t="s">
        <v>251</v>
      </c>
      <c r="H4" s="345"/>
      <c r="I4" s="345"/>
      <c r="J4" s="126"/>
      <c r="K4" s="126"/>
      <c r="L4" s="127"/>
      <c r="M4" s="127"/>
      <c r="N4" s="127"/>
      <c r="O4" s="127"/>
      <c r="P4" s="127"/>
      <c r="Q4" s="127"/>
    </row>
    <row r="5" spans="2:17" ht="12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</row>
    <row r="6" spans="2:17" ht="16.5" customHeight="1">
      <c r="B6" s="203" t="s">
        <v>70</v>
      </c>
      <c r="C6" s="18"/>
      <c r="D6" s="18"/>
      <c r="E6" s="18"/>
      <c r="F6" s="18"/>
      <c r="G6" s="128"/>
      <c r="H6" s="128"/>
      <c r="I6" s="128"/>
      <c r="J6" s="128"/>
      <c r="K6" s="128"/>
      <c r="L6" s="129"/>
      <c r="M6" s="203" t="s">
        <v>210</v>
      </c>
      <c r="N6" s="18"/>
      <c r="O6" s="18"/>
      <c r="P6" s="18"/>
      <c r="Q6" s="18"/>
    </row>
    <row r="7" spans="2:17" ht="15">
      <c r="B7" s="203" t="s">
        <v>407</v>
      </c>
      <c r="C7" s="206"/>
      <c r="D7" s="206"/>
      <c r="E7" s="206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79"/>
      <c r="Q7" s="79"/>
    </row>
    <row r="8" spans="2:17" ht="12.75">
      <c r="B8" s="131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2"/>
      <c r="Q8" s="133" t="s">
        <v>73</v>
      </c>
    </row>
    <row r="9" spans="2:17" s="135" customFormat="1" ht="39" customHeight="1">
      <c r="B9" s="346" t="s">
        <v>214</v>
      </c>
      <c r="C9" s="134" t="s">
        <v>252</v>
      </c>
      <c r="D9" s="134"/>
      <c r="E9" s="134"/>
      <c r="F9" s="134"/>
      <c r="G9" s="134" t="s">
        <v>253</v>
      </c>
      <c r="H9" s="134"/>
      <c r="I9" s="346" t="s">
        <v>254</v>
      </c>
      <c r="J9" s="134" t="s">
        <v>255</v>
      </c>
      <c r="K9" s="134"/>
      <c r="L9" s="134"/>
      <c r="M9" s="134"/>
      <c r="N9" s="134" t="s">
        <v>253</v>
      </c>
      <c r="O9" s="134"/>
      <c r="P9" s="346" t="s">
        <v>256</v>
      </c>
      <c r="Q9" s="346" t="s">
        <v>257</v>
      </c>
    </row>
    <row r="10" spans="2:17" s="135" customFormat="1" ht="51">
      <c r="B10" s="308"/>
      <c r="C10" s="136" t="s">
        <v>258</v>
      </c>
      <c r="D10" s="136" t="s">
        <v>259</v>
      </c>
      <c r="E10" s="136" t="s">
        <v>260</v>
      </c>
      <c r="F10" s="136" t="s">
        <v>261</v>
      </c>
      <c r="G10" s="136" t="s">
        <v>232</v>
      </c>
      <c r="H10" s="136" t="s">
        <v>233</v>
      </c>
      <c r="I10" s="308"/>
      <c r="J10" s="136" t="s">
        <v>258</v>
      </c>
      <c r="K10" s="136" t="s">
        <v>262</v>
      </c>
      <c r="L10" s="136" t="s">
        <v>263</v>
      </c>
      <c r="M10" s="136" t="s">
        <v>264</v>
      </c>
      <c r="N10" s="136" t="s">
        <v>232</v>
      </c>
      <c r="O10" s="136" t="s">
        <v>233</v>
      </c>
      <c r="P10" s="308"/>
      <c r="Q10" s="308"/>
    </row>
    <row r="11" spans="2:17" s="135" customFormat="1" ht="12.75">
      <c r="B11" s="137" t="s">
        <v>6</v>
      </c>
      <c r="C11" s="136">
        <v>1</v>
      </c>
      <c r="D11" s="136">
        <v>2</v>
      </c>
      <c r="E11" s="136">
        <v>3</v>
      </c>
      <c r="F11" s="136">
        <v>4</v>
      </c>
      <c r="G11" s="136">
        <v>5</v>
      </c>
      <c r="H11" s="136">
        <v>6</v>
      </c>
      <c r="I11" s="136">
        <v>7</v>
      </c>
      <c r="J11" s="136">
        <v>8</v>
      </c>
      <c r="K11" s="136">
        <v>9</v>
      </c>
      <c r="L11" s="136">
        <v>10</v>
      </c>
      <c r="M11" s="136">
        <v>11</v>
      </c>
      <c r="N11" s="136">
        <v>12</v>
      </c>
      <c r="O11" s="136">
        <v>13</v>
      </c>
      <c r="P11" s="136">
        <v>14</v>
      </c>
      <c r="Q11" s="136">
        <v>15</v>
      </c>
    </row>
    <row r="12" spans="2:50" ht="34.5" customHeight="1">
      <c r="B12" s="138" t="s">
        <v>265</v>
      </c>
      <c r="C12" s="139"/>
      <c r="D12" s="139"/>
      <c r="E12" s="139"/>
      <c r="F12" s="140"/>
      <c r="G12" s="141"/>
      <c r="H12" s="141"/>
      <c r="I12" s="140"/>
      <c r="J12" s="141"/>
      <c r="K12" s="141"/>
      <c r="L12" s="141"/>
      <c r="M12" s="140"/>
      <c r="N12" s="141"/>
      <c r="O12" s="141"/>
      <c r="P12" s="140"/>
      <c r="Q12" s="140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2:50" ht="29.25" customHeight="1">
      <c r="B13" s="143" t="s">
        <v>31</v>
      </c>
      <c r="C13" s="144"/>
      <c r="D13" s="144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2:50" ht="25.5">
      <c r="B14" s="147" t="s">
        <v>266</v>
      </c>
      <c r="C14" s="148"/>
      <c r="D14" s="148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2:50" ht="12.75">
      <c r="B15" s="147" t="s">
        <v>267</v>
      </c>
      <c r="C15" s="150"/>
      <c r="D15" s="150"/>
      <c r="E15" s="150"/>
      <c r="F15" s="149"/>
      <c r="G15" s="151"/>
      <c r="H15" s="151"/>
      <c r="I15" s="149"/>
      <c r="J15" s="151"/>
      <c r="K15" s="151"/>
      <c r="L15" s="151"/>
      <c r="M15" s="149"/>
      <c r="N15" s="151"/>
      <c r="O15" s="151"/>
      <c r="P15" s="149"/>
      <c r="Q15" s="149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2:50" ht="41.25" customHeight="1">
      <c r="B16" s="152" t="s">
        <v>268</v>
      </c>
      <c r="C16" s="150"/>
      <c r="D16" s="150"/>
      <c r="E16" s="150"/>
      <c r="F16" s="149"/>
      <c r="G16" s="151"/>
      <c r="H16" s="151"/>
      <c r="I16" s="149"/>
      <c r="J16" s="151"/>
      <c r="K16" s="151"/>
      <c r="L16" s="151"/>
      <c r="M16" s="149"/>
      <c r="N16" s="151"/>
      <c r="O16" s="151"/>
      <c r="P16" s="149"/>
      <c r="Q16" s="149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2:50" ht="21" customHeight="1">
      <c r="B17" s="147" t="s">
        <v>269</v>
      </c>
      <c r="C17" s="150"/>
      <c r="D17" s="150"/>
      <c r="E17" s="150"/>
      <c r="F17" s="149"/>
      <c r="G17" s="151"/>
      <c r="H17" s="151"/>
      <c r="I17" s="149"/>
      <c r="J17" s="151"/>
      <c r="K17" s="151"/>
      <c r="L17" s="151"/>
      <c r="M17" s="149"/>
      <c r="N17" s="151"/>
      <c r="O17" s="151"/>
      <c r="P17" s="149"/>
      <c r="Q17" s="149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2:50" ht="16.5" customHeight="1">
      <c r="B18" s="143" t="s">
        <v>22</v>
      </c>
      <c r="C18" s="150"/>
      <c r="D18" s="150"/>
      <c r="E18" s="150"/>
      <c r="F18" s="149"/>
      <c r="G18" s="151"/>
      <c r="H18" s="151"/>
      <c r="I18" s="149"/>
      <c r="J18" s="151"/>
      <c r="K18" s="151"/>
      <c r="L18" s="151"/>
      <c r="M18" s="149"/>
      <c r="N18" s="151"/>
      <c r="O18" s="151"/>
      <c r="P18" s="149"/>
      <c r="Q18" s="149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spans="2:50" ht="12.75">
      <c r="B19" s="153" t="s">
        <v>270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</row>
    <row r="20" spans="2:50" s="158" customFormat="1" ht="46.5" customHeight="1">
      <c r="B20" s="154" t="s">
        <v>271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</row>
    <row r="21" spans="2:50" s="158" customFormat="1" ht="12.75">
      <c r="B21" s="159" t="s">
        <v>272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2:50" s="158" customFormat="1" ht="29.25" customHeight="1">
      <c r="B22" s="159" t="s">
        <v>273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</row>
    <row r="23" spans="2:50" s="158" customFormat="1" ht="30.75" customHeight="1">
      <c r="B23" s="159" t="s">
        <v>274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</row>
    <row r="24" spans="2:50" s="158" customFormat="1" ht="12.75">
      <c r="B24" s="159" t="s">
        <v>182</v>
      </c>
      <c r="C24" s="151"/>
      <c r="D24" s="151"/>
      <c r="E24" s="151"/>
      <c r="F24" s="155"/>
      <c r="G24" s="151"/>
      <c r="H24" s="151"/>
      <c r="I24" s="155"/>
      <c r="J24" s="151"/>
      <c r="K24" s="151"/>
      <c r="L24" s="151"/>
      <c r="M24" s="155"/>
      <c r="N24" s="151"/>
      <c r="O24" s="151"/>
      <c r="P24" s="155"/>
      <c r="Q24" s="155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</row>
    <row r="25" spans="2:50" s="158" customFormat="1" ht="12.75">
      <c r="B25" s="153" t="s">
        <v>275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</row>
    <row r="26" spans="2:50" s="158" customFormat="1" ht="31.5" customHeight="1">
      <c r="B26" s="154" t="s">
        <v>276</v>
      </c>
      <c r="C26" s="151"/>
      <c r="D26" s="151"/>
      <c r="E26" s="151"/>
      <c r="F26" s="155"/>
      <c r="G26" s="151"/>
      <c r="H26" s="151"/>
      <c r="I26" s="155"/>
      <c r="J26" s="151"/>
      <c r="K26" s="151"/>
      <c r="L26" s="151"/>
      <c r="M26" s="155"/>
      <c r="N26" s="151"/>
      <c r="O26" s="151"/>
      <c r="P26" s="155"/>
      <c r="Q26" s="155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</row>
    <row r="27" spans="2:50" s="158" customFormat="1" ht="12.75">
      <c r="B27" s="159"/>
      <c r="C27" s="151"/>
      <c r="D27" s="151"/>
      <c r="E27" s="151"/>
      <c r="F27" s="155"/>
      <c r="G27" s="151"/>
      <c r="H27" s="151"/>
      <c r="I27" s="155"/>
      <c r="J27" s="151"/>
      <c r="K27" s="151"/>
      <c r="L27" s="151"/>
      <c r="M27" s="155"/>
      <c r="N27" s="151"/>
      <c r="O27" s="151"/>
      <c r="P27" s="155"/>
      <c r="Q27" s="155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</row>
    <row r="28" spans="2:50" ht="12.75">
      <c r="B28" s="160" t="s">
        <v>277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</row>
    <row r="29" spans="2:50" ht="12">
      <c r="B29" s="161"/>
      <c r="C29" s="162"/>
      <c r="D29" s="162"/>
      <c r="E29" s="162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</row>
    <row r="30" spans="2:50" ht="12.75">
      <c r="B30" s="9" t="s">
        <v>420</v>
      </c>
      <c r="C30" s="162"/>
      <c r="D30" s="162"/>
      <c r="E30" s="162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</row>
    <row r="31" spans="2:50" ht="12.75">
      <c r="B31" s="9"/>
      <c r="C31" s="162"/>
      <c r="D31" s="162"/>
      <c r="E31" s="162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</row>
    <row r="32" spans="2:50" ht="12.75">
      <c r="B32" s="9"/>
      <c r="C32" s="162"/>
      <c r="D32" s="162"/>
      <c r="E32" s="162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</row>
    <row r="33" spans="2:50" ht="12.75">
      <c r="B33" s="9"/>
      <c r="C33" s="162"/>
      <c r="D33" s="162"/>
      <c r="E33" s="162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</row>
    <row r="34" spans="3:50" s="168" customFormat="1" ht="12.75">
      <c r="C34" s="164"/>
      <c r="D34" s="164"/>
      <c r="E34" s="164"/>
      <c r="F34" s="188" t="s">
        <v>331</v>
      </c>
      <c r="G34" s="181"/>
      <c r="H34" s="165"/>
      <c r="I34" s="165"/>
      <c r="J34" s="165"/>
      <c r="K34" s="165"/>
      <c r="L34" s="325" t="s">
        <v>380</v>
      </c>
      <c r="M34" s="325"/>
      <c r="N34" s="325"/>
      <c r="O34" s="166"/>
      <c r="P34" s="166"/>
      <c r="Q34" s="166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</row>
    <row r="35" spans="2:50" ht="12.75">
      <c r="B35" s="127"/>
      <c r="C35" s="169"/>
      <c r="D35" s="169"/>
      <c r="E35" s="169"/>
      <c r="F35" s="91"/>
      <c r="G35" s="91"/>
      <c r="H35" s="170"/>
      <c r="I35" s="170"/>
      <c r="J35" s="170"/>
      <c r="K35" s="170"/>
      <c r="L35" s="187"/>
      <c r="M35" s="8"/>
      <c r="N35" s="8"/>
      <c r="O35" s="170"/>
      <c r="P35" s="170"/>
      <c r="Q35" s="170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</row>
    <row r="36" spans="2:50" ht="12.75">
      <c r="B36" s="171"/>
      <c r="C36" s="169"/>
      <c r="D36" s="169"/>
      <c r="E36" s="169"/>
      <c r="F36" s="91"/>
      <c r="G36" s="91" t="s">
        <v>378</v>
      </c>
      <c r="H36" s="170"/>
      <c r="I36" s="170"/>
      <c r="J36" s="170"/>
      <c r="K36" s="170"/>
      <c r="L36" s="187" t="s">
        <v>383</v>
      </c>
      <c r="M36" s="8"/>
      <c r="N36" s="8"/>
      <c r="O36" s="170"/>
      <c r="P36" s="170"/>
      <c r="Q36" s="170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</row>
    <row r="37" spans="2:50" ht="12">
      <c r="B37" s="161"/>
      <c r="C37" s="169"/>
      <c r="D37" s="169"/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</row>
    <row r="38" spans="2:50" ht="12">
      <c r="B38" s="127"/>
      <c r="C38" s="169"/>
      <c r="D38" s="169"/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</row>
    <row r="39" spans="2:50" ht="12">
      <c r="B39" s="127"/>
      <c r="C39" s="169"/>
      <c r="D39" s="169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</row>
    <row r="40" spans="2:50" ht="12">
      <c r="B40" s="127"/>
      <c r="C40" s="169"/>
      <c r="D40" s="169"/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3:50" ht="12">
      <c r="C41" s="172"/>
      <c r="D41" s="172"/>
      <c r="E41" s="17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</row>
    <row r="42" spans="3:50" ht="12">
      <c r="C42" s="172"/>
      <c r="D42" s="172"/>
      <c r="E42" s="17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</row>
    <row r="43" spans="3:50" ht="12">
      <c r="C43" s="172"/>
      <c r="D43" s="172"/>
      <c r="E43" s="17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</row>
    <row r="44" spans="3:50" ht="12">
      <c r="C44" s="172"/>
      <c r="D44" s="172"/>
      <c r="E44" s="17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</row>
    <row r="45" spans="3:50" ht="12">
      <c r="C45" s="172"/>
      <c r="D45" s="172"/>
      <c r="E45" s="17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</row>
    <row r="46" spans="3:50" ht="12">
      <c r="C46" s="172"/>
      <c r="D46" s="172"/>
      <c r="E46" s="17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</row>
    <row r="47" spans="3:50" ht="12">
      <c r="C47" s="172"/>
      <c r="D47" s="172"/>
      <c r="E47" s="17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</row>
    <row r="48" spans="3:50" ht="12">
      <c r="C48" s="172"/>
      <c r="D48" s="172"/>
      <c r="E48" s="17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</row>
    <row r="49" spans="3:50" ht="12">
      <c r="C49" s="172"/>
      <c r="D49" s="172"/>
      <c r="E49" s="17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</row>
    <row r="50" spans="3:50" ht="12">
      <c r="C50" s="172"/>
      <c r="D50" s="172"/>
      <c r="E50" s="17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</row>
    <row r="51" spans="3:50" ht="12">
      <c r="C51" s="172"/>
      <c r="D51" s="172"/>
      <c r="E51" s="17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</row>
    <row r="52" spans="3:50" ht="12">
      <c r="C52" s="172"/>
      <c r="D52" s="172"/>
      <c r="E52" s="17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</row>
    <row r="53" spans="3:50" ht="12">
      <c r="C53" s="172"/>
      <c r="D53" s="172"/>
      <c r="E53" s="17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</row>
    <row r="54" spans="3:50" ht="12">
      <c r="C54" s="172"/>
      <c r="D54" s="172"/>
      <c r="E54" s="17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</row>
    <row r="55" spans="3:50" ht="12">
      <c r="C55" s="172"/>
      <c r="D55" s="172"/>
      <c r="E55" s="17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</row>
    <row r="56" spans="3:50" ht="12">
      <c r="C56" s="172"/>
      <c r="D56" s="172"/>
      <c r="E56" s="17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</row>
    <row r="57" spans="3:50" ht="12">
      <c r="C57" s="172"/>
      <c r="D57" s="172"/>
      <c r="E57" s="17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</row>
    <row r="58" spans="3:50" ht="12">
      <c r="C58" s="142"/>
      <c r="D58" s="172"/>
      <c r="E58" s="17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</row>
    <row r="59" spans="3:50" ht="12">
      <c r="C59" s="142"/>
      <c r="D59" s="172"/>
      <c r="E59" s="17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</row>
    <row r="60" spans="3:50" ht="12">
      <c r="C60" s="142"/>
      <c r="D60" s="172"/>
      <c r="E60" s="17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</row>
    <row r="61" spans="3:50" ht="12">
      <c r="C61" s="142"/>
      <c r="D61" s="172"/>
      <c r="E61" s="17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</row>
    <row r="62" spans="4:5" ht="12">
      <c r="D62" s="173"/>
      <c r="E62" s="173"/>
    </row>
    <row r="63" spans="4:5" ht="12">
      <c r="D63" s="173"/>
      <c r="E63" s="173"/>
    </row>
    <row r="64" spans="4:5" ht="12">
      <c r="D64" s="173"/>
      <c r="E64" s="173"/>
    </row>
    <row r="65" spans="4:5" ht="12">
      <c r="D65" s="173"/>
      <c r="E65" s="173"/>
    </row>
    <row r="66" spans="4:5" ht="12">
      <c r="D66" s="173"/>
      <c r="E66" s="173"/>
    </row>
    <row r="67" spans="4:5" ht="12">
      <c r="D67" s="173"/>
      <c r="E67" s="173"/>
    </row>
    <row r="68" spans="4:5" ht="12">
      <c r="D68" s="173"/>
      <c r="E68" s="173"/>
    </row>
    <row r="69" spans="4:5" ht="12">
      <c r="D69" s="173"/>
      <c r="E69" s="173"/>
    </row>
    <row r="70" spans="4:5" ht="12">
      <c r="D70" s="173"/>
      <c r="E70" s="173"/>
    </row>
    <row r="71" spans="4:5" ht="12">
      <c r="D71" s="173"/>
      <c r="E71" s="173"/>
    </row>
    <row r="72" spans="4:5" ht="12">
      <c r="D72" s="173"/>
      <c r="E72" s="173"/>
    </row>
    <row r="73" spans="4:5" ht="12">
      <c r="D73" s="173"/>
      <c r="E73" s="173"/>
    </row>
    <row r="74" spans="4:5" ht="12">
      <c r="D74" s="173"/>
      <c r="E74" s="173"/>
    </row>
    <row r="75" spans="4:5" ht="12">
      <c r="D75" s="173"/>
      <c r="E75" s="173"/>
    </row>
    <row r="76" spans="4:5" ht="12">
      <c r="D76" s="173"/>
      <c r="E76" s="173"/>
    </row>
    <row r="77" spans="4:5" ht="12">
      <c r="D77" s="173"/>
      <c r="E77" s="173"/>
    </row>
    <row r="78" spans="4:5" ht="12">
      <c r="D78" s="173"/>
      <c r="E78" s="173"/>
    </row>
    <row r="79" spans="4:5" ht="12">
      <c r="D79" s="173"/>
      <c r="E79" s="173"/>
    </row>
    <row r="80" spans="4:5" ht="12">
      <c r="D80" s="173"/>
      <c r="E80" s="173"/>
    </row>
    <row r="81" spans="4:5" ht="12">
      <c r="D81" s="173"/>
      <c r="E81" s="173"/>
    </row>
    <row r="82" spans="4:5" ht="12">
      <c r="D82" s="173"/>
      <c r="E82" s="173"/>
    </row>
    <row r="83" spans="4:5" ht="12">
      <c r="D83" s="173"/>
      <c r="E83" s="173"/>
    </row>
    <row r="84" spans="4:5" ht="12">
      <c r="D84" s="173"/>
      <c r="E84" s="173"/>
    </row>
    <row r="85" spans="4:5" ht="12">
      <c r="D85" s="173"/>
      <c r="E85" s="173"/>
    </row>
    <row r="86" spans="4:5" ht="12">
      <c r="D86" s="173"/>
      <c r="E86" s="173"/>
    </row>
    <row r="87" spans="4:5" ht="12">
      <c r="D87" s="173"/>
      <c r="E87" s="173"/>
    </row>
    <row r="88" spans="4:5" ht="12">
      <c r="D88" s="173"/>
      <c r="E88" s="173"/>
    </row>
    <row r="89" spans="4:5" ht="12">
      <c r="D89" s="173"/>
      <c r="E89" s="173"/>
    </row>
    <row r="90" spans="4:5" ht="12">
      <c r="D90" s="173"/>
      <c r="E90" s="173"/>
    </row>
    <row r="91" spans="4:5" ht="12">
      <c r="D91" s="173"/>
      <c r="E91" s="173"/>
    </row>
    <row r="92" spans="4:5" ht="12">
      <c r="D92" s="173"/>
      <c r="E92" s="173"/>
    </row>
    <row r="93" spans="4:5" ht="12">
      <c r="D93" s="173"/>
      <c r="E93" s="173"/>
    </row>
    <row r="94" spans="4:5" ht="12">
      <c r="D94" s="173"/>
      <c r="E94" s="173"/>
    </row>
    <row r="95" spans="4:5" ht="12">
      <c r="D95" s="173"/>
      <c r="E95" s="173"/>
    </row>
    <row r="96" spans="4:5" ht="12">
      <c r="D96" s="173"/>
      <c r="E96" s="173"/>
    </row>
    <row r="97" spans="4:5" ht="12">
      <c r="D97" s="173"/>
      <c r="E97" s="173"/>
    </row>
    <row r="98" spans="4:5" ht="12">
      <c r="D98" s="173"/>
      <c r="E98" s="173"/>
    </row>
    <row r="99" spans="4:5" ht="12">
      <c r="D99" s="173"/>
      <c r="E99" s="173"/>
    </row>
    <row r="100" spans="4:5" ht="12">
      <c r="D100" s="173"/>
      <c r="E100" s="173"/>
    </row>
    <row r="101" spans="4:5" ht="12">
      <c r="D101" s="173"/>
      <c r="E101" s="173"/>
    </row>
    <row r="102" spans="4:5" ht="12">
      <c r="D102" s="173"/>
      <c r="E102" s="173"/>
    </row>
    <row r="103" spans="4:5" ht="12">
      <c r="D103" s="173"/>
      <c r="E103" s="173"/>
    </row>
    <row r="104" spans="4:5" ht="12">
      <c r="D104" s="173"/>
      <c r="E104" s="173"/>
    </row>
    <row r="105" spans="4:5" ht="12">
      <c r="D105" s="173"/>
      <c r="E105" s="173"/>
    </row>
    <row r="106" spans="4:5" ht="12">
      <c r="D106" s="173"/>
      <c r="E106" s="173"/>
    </row>
    <row r="107" spans="4:5" ht="12">
      <c r="D107" s="173"/>
      <c r="E107" s="173"/>
    </row>
    <row r="108" spans="4:5" ht="12">
      <c r="D108" s="173"/>
      <c r="E108" s="173"/>
    </row>
    <row r="109" spans="4:5" ht="12">
      <c r="D109" s="173"/>
      <c r="E109" s="173"/>
    </row>
    <row r="110" spans="4:5" ht="12">
      <c r="D110" s="173"/>
      <c r="E110" s="173"/>
    </row>
    <row r="111" spans="4:5" ht="12">
      <c r="D111" s="173"/>
      <c r="E111" s="173"/>
    </row>
    <row r="112" spans="4:5" ht="12">
      <c r="D112" s="173"/>
      <c r="E112" s="173"/>
    </row>
    <row r="113" spans="4:5" ht="12">
      <c r="D113" s="173"/>
      <c r="E113" s="173"/>
    </row>
    <row r="114" spans="4:5" ht="12">
      <c r="D114" s="173"/>
      <c r="E114" s="173"/>
    </row>
    <row r="115" spans="4:5" ht="12">
      <c r="D115" s="173"/>
      <c r="E115" s="173"/>
    </row>
    <row r="116" spans="4:5" ht="12">
      <c r="D116" s="173"/>
      <c r="E116" s="173"/>
    </row>
    <row r="117" spans="4:5" ht="12">
      <c r="D117" s="173"/>
      <c r="E117" s="173"/>
    </row>
    <row r="118" spans="4:5" ht="12">
      <c r="D118" s="173"/>
      <c r="E118" s="173"/>
    </row>
    <row r="119" spans="4:5" ht="12">
      <c r="D119" s="173"/>
      <c r="E119" s="173"/>
    </row>
    <row r="120" spans="4:5" ht="12">
      <c r="D120" s="173"/>
      <c r="E120" s="173"/>
    </row>
    <row r="121" spans="4:5" ht="12">
      <c r="D121" s="173"/>
      <c r="E121" s="173"/>
    </row>
    <row r="122" spans="4:5" ht="12">
      <c r="D122" s="173"/>
      <c r="E122" s="173"/>
    </row>
    <row r="123" spans="4:5" ht="12">
      <c r="D123" s="173"/>
      <c r="E123" s="173"/>
    </row>
    <row r="124" spans="4:5" ht="12">
      <c r="D124" s="173"/>
      <c r="E124" s="173"/>
    </row>
    <row r="125" spans="4:5" ht="12">
      <c r="D125" s="173"/>
      <c r="E125" s="173"/>
    </row>
    <row r="126" spans="4:5" ht="12">
      <c r="D126" s="173"/>
      <c r="E126" s="173"/>
    </row>
    <row r="127" spans="4:5" ht="12">
      <c r="D127" s="173"/>
      <c r="E127" s="173"/>
    </row>
    <row r="128" spans="4:5" ht="12">
      <c r="D128" s="173"/>
      <c r="E128" s="173"/>
    </row>
    <row r="129" spans="4:5" ht="12">
      <c r="D129" s="173"/>
      <c r="E129" s="173"/>
    </row>
    <row r="130" spans="4:5" ht="12">
      <c r="D130" s="173"/>
      <c r="E130" s="173"/>
    </row>
    <row r="131" spans="4:5" ht="12">
      <c r="D131" s="173"/>
      <c r="E131" s="173"/>
    </row>
    <row r="132" spans="4:5" ht="12">
      <c r="D132" s="173"/>
      <c r="E132" s="173"/>
    </row>
    <row r="133" spans="4:5" ht="12">
      <c r="D133" s="173"/>
      <c r="E133" s="173"/>
    </row>
    <row r="134" spans="4:5" ht="12">
      <c r="D134" s="173"/>
      <c r="E134" s="173"/>
    </row>
    <row r="135" spans="4:5" ht="12">
      <c r="D135" s="173"/>
      <c r="E135" s="173"/>
    </row>
    <row r="136" spans="4:5" ht="12">
      <c r="D136" s="173"/>
      <c r="E136" s="173"/>
    </row>
    <row r="137" spans="4:5" ht="12">
      <c r="D137" s="173"/>
      <c r="E137" s="173"/>
    </row>
    <row r="138" spans="4:5" ht="12">
      <c r="D138" s="173"/>
      <c r="E138" s="173"/>
    </row>
    <row r="139" spans="4:5" ht="12">
      <c r="D139" s="173"/>
      <c r="E139" s="173"/>
    </row>
    <row r="140" spans="4:5" ht="12">
      <c r="D140" s="173"/>
      <c r="E140" s="173"/>
    </row>
    <row r="141" spans="4:5" ht="12">
      <c r="D141" s="173"/>
      <c r="E141" s="173"/>
    </row>
    <row r="142" spans="4:5" ht="12">
      <c r="D142" s="173"/>
      <c r="E142" s="173"/>
    </row>
    <row r="143" spans="4:5" ht="12">
      <c r="D143" s="173"/>
      <c r="E143" s="173"/>
    </row>
    <row r="144" spans="4:5" ht="12">
      <c r="D144" s="173"/>
      <c r="E144" s="173"/>
    </row>
    <row r="145" spans="4:5" ht="12">
      <c r="D145" s="173"/>
      <c r="E145" s="173"/>
    </row>
    <row r="146" spans="4:5" ht="12">
      <c r="D146" s="173"/>
      <c r="E146" s="173"/>
    </row>
    <row r="147" spans="4:5" ht="12">
      <c r="D147" s="173"/>
      <c r="E147" s="173"/>
    </row>
    <row r="148" spans="4:5" ht="12">
      <c r="D148" s="173"/>
      <c r="E148" s="173"/>
    </row>
    <row r="149" spans="4:5" ht="12">
      <c r="D149" s="173"/>
      <c r="E149" s="173"/>
    </row>
    <row r="150" spans="4:5" ht="12">
      <c r="D150" s="173"/>
      <c r="E150" s="173"/>
    </row>
    <row r="151" spans="4:5" ht="12">
      <c r="D151" s="173"/>
      <c r="E151" s="173"/>
    </row>
    <row r="152" spans="4:5" ht="12">
      <c r="D152" s="173"/>
      <c r="E152" s="173"/>
    </row>
    <row r="153" spans="4:5" ht="12">
      <c r="D153" s="173"/>
      <c r="E153" s="173"/>
    </row>
    <row r="154" spans="4:5" ht="12">
      <c r="D154" s="173"/>
      <c r="E154" s="173"/>
    </row>
    <row r="155" spans="4:5" ht="12">
      <c r="D155" s="173"/>
      <c r="E155" s="173"/>
    </row>
    <row r="156" spans="4:5" ht="12">
      <c r="D156" s="173"/>
      <c r="E156" s="173"/>
    </row>
    <row r="157" spans="4:5" ht="12">
      <c r="D157" s="173"/>
      <c r="E157" s="173"/>
    </row>
    <row r="158" spans="4:5" ht="12">
      <c r="D158" s="173"/>
      <c r="E158" s="173"/>
    </row>
    <row r="159" spans="4:5" ht="12">
      <c r="D159" s="173"/>
      <c r="E159" s="173"/>
    </row>
    <row r="160" spans="4:5" ht="12">
      <c r="D160" s="173"/>
      <c r="E160" s="173"/>
    </row>
    <row r="161" spans="4:5" ht="12">
      <c r="D161" s="173"/>
      <c r="E161" s="173"/>
    </row>
    <row r="162" spans="4:5" ht="12">
      <c r="D162" s="173"/>
      <c r="E162" s="173"/>
    </row>
    <row r="163" spans="4:5" ht="12">
      <c r="D163" s="173"/>
      <c r="E163" s="173"/>
    </row>
    <row r="164" spans="4:5" ht="12">
      <c r="D164" s="173"/>
      <c r="E164" s="173"/>
    </row>
    <row r="165" spans="4:5" ht="12">
      <c r="D165" s="173"/>
      <c r="E165" s="173"/>
    </row>
    <row r="166" spans="4:5" ht="12">
      <c r="D166" s="173"/>
      <c r="E166" s="173"/>
    </row>
    <row r="167" spans="4:5" ht="12">
      <c r="D167" s="173"/>
      <c r="E167" s="173"/>
    </row>
    <row r="168" spans="4:5" ht="12">
      <c r="D168" s="173"/>
      <c r="E168" s="173"/>
    </row>
    <row r="169" spans="4:5" ht="12">
      <c r="D169" s="173"/>
      <c r="E169" s="173"/>
    </row>
    <row r="170" spans="4:5" ht="12">
      <c r="D170" s="173"/>
      <c r="E170" s="173"/>
    </row>
    <row r="171" spans="4:5" ht="12">
      <c r="D171" s="173"/>
      <c r="E171" s="173"/>
    </row>
    <row r="172" spans="4:5" ht="12">
      <c r="D172" s="173"/>
      <c r="E172" s="173"/>
    </row>
    <row r="173" spans="4:5" ht="12">
      <c r="D173" s="173"/>
      <c r="E173" s="173"/>
    </row>
    <row r="174" spans="4:5" ht="12">
      <c r="D174" s="173"/>
      <c r="E174" s="173"/>
    </row>
    <row r="175" spans="4:5" ht="12">
      <c r="D175" s="173"/>
      <c r="E175" s="173"/>
    </row>
    <row r="176" spans="4:5" ht="12">
      <c r="D176" s="173"/>
      <c r="E176" s="173"/>
    </row>
    <row r="177" spans="4:5" ht="12">
      <c r="D177" s="173"/>
      <c r="E177" s="173"/>
    </row>
    <row r="178" spans="4:5" ht="12">
      <c r="D178" s="173"/>
      <c r="E178" s="173"/>
    </row>
    <row r="179" spans="4:5" ht="12">
      <c r="D179" s="173"/>
      <c r="E179" s="173"/>
    </row>
    <row r="180" spans="4:5" ht="12">
      <c r="D180" s="173"/>
      <c r="E180" s="173"/>
    </row>
    <row r="181" spans="4:5" ht="12">
      <c r="D181" s="173"/>
      <c r="E181" s="173"/>
    </row>
    <row r="182" spans="4:5" ht="12">
      <c r="D182" s="173"/>
      <c r="E182" s="173"/>
    </row>
    <row r="183" spans="4:5" ht="12">
      <c r="D183" s="173"/>
      <c r="E183" s="173"/>
    </row>
    <row r="184" spans="4:5" ht="12">
      <c r="D184" s="173"/>
      <c r="E184" s="173"/>
    </row>
    <row r="185" spans="4:5" ht="12">
      <c r="D185" s="173"/>
      <c r="E185" s="173"/>
    </row>
    <row r="186" spans="4:5" ht="12">
      <c r="D186" s="173"/>
      <c r="E186" s="173"/>
    </row>
    <row r="187" spans="4:5" ht="12">
      <c r="D187" s="173"/>
      <c r="E187" s="173"/>
    </row>
    <row r="188" spans="4:5" ht="12">
      <c r="D188" s="173"/>
      <c r="E188" s="173"/>
    </row>
    <row r="189" spans="4:5" ht="12">
      <c r="D189" s="173"/>
      <c r="E189" s="173"/>
    </row>
    <row r="190" spans="4:5" ht="12">
      <c r="D190" s="173"/>
      <c r="E190" s="173"/>
    </row>
    <row r="191" spans="4:5" ht="12">
      <c r="D191" s="173"/>
      <c r="E191" s="173"/>
    </row>
    <row r="192" spans="4:5" ht="12">
      <c r="D192" s="173"/>
      <c r="E192" s="173"/>
    </row>
    <row r="193" spans="4:5" ht="12">
      <c r="D193" s="173"/>
      <c r="E193" s="173"/>
    </row>
    <row r="194" spans="4:5" ht="12">
      <c r="D194" s="173"/>
      <c r="E194" s="173"/>
    </row>
    <row r="195" spans="4:5" ht="12">
      <c r="D195" s="173"/>
      <c r="E195" s="173"/>
    </row>
    <row r="196" spans="4:5" ht="12">
      <c r="D196" s="173"/>
      <c r="E196" s="173"/>
    </row>
    <row r="197" spans="4:5" ht="12">
      <c r="D197" s="173"/>
      <c r="E197" s="173"/>
    </row>
    <row r="198" spans="4:5" ht="12">
      <c r="D198" s="173"/>
      <c r="E198" s="173"/>
    </row>
    <row r="199" spans="4:5" ht="12">
      <c r="D199" s="173"/>
      <c r="E199" s="173"/>
    </row>
    <row r="200" spans="4:5" ht="12">
      <c r="D200" s="173"/>
      <c r="E200" s="173"/>
    </row>
    <row r="201" spans="4:5" ht="12">
      <c r="D201" s="173"/>
      <c r="E201" s="173"/>
    </row>
    <row r="202" spans="4:5" ht="12">
      <c r="D202" s="173"/>
      <c r="E202" s="173"/>
    </row>
    <row r="203" spans="4:5" ht="12">
      <c r="D203" s="173"/>
      <c r="E203" s="173"/>
    </row>
    <row r="204" spans="4:5" ht="12">
      <c r="D204" s="173"/>
      <c r="E204" s="173"/>
    </row>
    <row r="205" spans="4:5" ht="12">
      <c r="D205" s="173"/>
      <c r="E205" s="173"/>
    </row>
    <row r="206" spans="4:5" ht="12">
      <c r="D206" s="173"/>
      <c r="E206" s="173"/>
    </row>
    <row r="207" spans="4:5" ht="12">
      <c r="D207" s="173"/>
      <c r="E207" s="173"/>
    </row>
    <row r="208" spans="4:5" ht="12">
      <c r="D208" s="173"/>
      <c r="E208" s="173"/>
    </row>
    <row r="209" spans="4:5" ht="12">
      <c r="D209" s="173"/>
      <c r="E209" s="173"/>
    </row>
    <row r="210" spans="4:5" ht="12">
      <c r="D210" s="173"/>
      <c r="E210" s="173"/>
    </row>
    <row r="211" spans="4:5" ht="12">
      <c r="D211" s="173"/>
      <c r="E211" s="173"/>
    </row>
    <row r="212" spans="4:5" ht="12">
      <c r="D212" s="173"/>
      <c r="E212" s="173"/>
    </row>
    <row r="213" spans="4:5" ht="12">
      <c r="D213" s="173"/>
      <c r="E213" s="173"/>
    </row>
    <row r="214" spans="4:5" ht="12">
      <c r="D214" s="173"/>
      <c r="E214" s="173"/>
    </row>
    <row r="215" spans="4:5" ht="12">
      <c r="D215" s="173"/>
      <c r="E215" s="173"/>
    </row>
    <row r="216" spans="4:5" ht="12">
      <c r="D216" s="173"/>
      <c r="E216" s="173"/>
    </row>
    <row r="217" spans="4:5" ht="12">
      <c r="D217" s="173"/>
      <c r="E217" s="173"/>
    </row>
    <row r="218" spans="4:5" ht="12">
      <c r="D218" s="173"/>
      <c r="E218" s="173"/>
    </row>
    <row r="219" spans="4:5" ht="12">
      <c r="D219" s="173"/>
      <c r="E219" s="173"/>
    </row>
    <row r="220" spans="4:5" ht="12">
      <c r="D220" s="173"/>
      <c r="E220" s="173"/>
    </row>
    <row r="221" spans="4:5" ht="12">
      <c r="D221" s="173"/>
      <c r="E221" s="173"/>
    </row>
    <row r="222" spans="4:5" ht="12">
      <c r="D222" s="173"/>
      <c r="E222" s="173"/>
    </row>
  </sheetData>
  <mergeCells count="7">
    <mergeCell ref="B9:B10"/>
    <mergeCell ref="I9:I10"/>
    <mergeCell ref="P9:P10"/>
    <mergeCell ref="N1:P1"/>
    <mergeCell ref="G4:I4"/>
    <mergeCell ref="L34:N34"/>
    <mergeCell ref="Q9:Q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N26:O27 N24:O24 G24:H24 J24:L24 C24:E24 C26:E27 J26:L27 G26:H27 N15:O18 J15:L18 G15:H18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68" sqref="A68"/>
    </sheetView>
  </sheetViews>
  <sheetFormatPr defaultColWidth="9.140625" defaultRowHeight="12.75"/>
  <cols>
    <col min="1" max="1" width="25.00390625" style="8" customWidth="1"/>
    <col min="2" max="2" width="10.140625" style="8" customWidth="1"/>
    <col min="3" max="3" width="9.57421875" style="8" customWidth="1"/>
    <col min="4" max="4" width="10.57421875" style="8" customWidth="1"/>
    <col min="5" max="5" width="9.00390625" style="8" customWidth="1"/>
    <col min="6" max="6" width="8.00390625" style="8" customWidth="1"/>
    <col min="7" max="7" width="10.140625" style="8" customWidth="1"/>
    <col min="8" max="16384" width="9.140625" style="8" customWidth="1"/>
  </cols>
  <sheetData>
    <row r="1" spans="1:6" s="54" customFormat="1" ht="18.75" customHeight="1">
      <c r="A1" s="53"/>
      <c r="B1" s="53"/>
      <c r="C1" s="53"/>
      <c r="D1" s="53"/>
      <c r="E1" s="309" t="s">
        <v>105</v>
      </c>
      <c r="F1" s="309"/>
    </row>
    <row r="2" ht="2.25" customHeight="1"/>
    <row r="3" spans="1:5" ht="15" customHeight="1">
      <c r="A3" s="310" t="s">
        <v>106</v>
      </c>
      <c r="B3" s="310"/>
      <c r="C3" s="310"/>
      <c r="D3" s="310"/>
      <c r="E3" s="18"/>
    </row>
    <row r="4" spans="1:5" ht="14.25">
      <c r="A4" s="311" t="s">
        <v>107</v>
      </c>
      <c r="B4" s="311"/>
      <c r="C4" s="311"/>
      <c r="D4" s="311"/>
      <c r="E4" s="18"/>
    </row>
    <row r="5" spans="1:5" ht="12.75">
      <c r="A5" s="18"/>
      <c r="B5" s="312"/>
      <c r="C5" s="313"/>
      <c r="D5" s="313"/>
      <c r="E5" s="18"/>
    </row>
    <row r="6" spans="1:7" ht="13.5">
      <c r="A6" s="203" t="s">
        <v>70</v>
      </c>
      <c r="B6" s="55"/>
      <c r="C6" s="55"/>
      <c r="D6" s="314" t="s">
        <v>210</v>
      </c>
      <c r="E6" s="314"/>
      <c r="F6" s="314"/>
      <c r="G6" s="314"/>
    </row>
    <row r="7" ht="12.75">
      <c r="A7" s="203" t="s">
        <v>407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29" t="s">
        <v>110</v>
      </c>
      <c r="B10" s="329" t="s">
        <v>111</v>
      </c>
      <c r="C10" s="315" t="s">
        <v>112</v>
      </c>
      <c r="D10" s="316"/>
      <c r="E10" s="316"/>
      <c r="F10" s="316"/>
    </row>
    <row r="11" spans="1:6" ht="25.5">
      <c r="A11" s="329"/>
      <c r="B11" s="329"/>
      <c r="C11" s="12" t="s">
        <v>113</v>
      </c>
      <c r="D11" s="12" t="s">
        <v>114</v>
      </c>
      <c r="E11" s="61" t="s">
        <v>115</v>
      </c>
      <c r="F11" s="61" t="s">
        <v>116</v>
      </c>
    </row>
    <row r="12" spans="1:6" s="63" customFormat="1" ht="12.75">
      <c r="A12" s="62" t="s">
        <v>6</v>
      </c>
      <c r="B12" s="61">
        <v>1</v>
      </c>
      <c r="C12" s="61">
        <v>2</v>
      </c>
      <c r="D12" s="61">
        <v>3</v>
      </c>
      <c r="E12" s="62">
        <v>4</v>
      </c>
      <c r="F12" s="62">
        <v>5</v>
      </c>
    </row>
    <row r="13" spans="1:6" ht="12.75">
      <c r="A13" s="64" t="s">
        <v>117</v>
      </c>
      <c r="B13" s="65" t="s">
        <v>108</v>
      </c>
      <c r="C13" s="65" t="s">
        <v>108</v>
      </c>
      <c r="D13" s="65" t="s">
        <v>108</v>
      </c>
      <c r="E13" s="10"/>
      <c r="F13" s="10"/>
    </row>
    <row r="14" spans="1:6" ht="25.5">
      <c r="A14" s="65" t="s">
        <v>118</v>
      </c>
      <c r="B14" s="65" t="s">
        <v>108</v>
      </c>
      <c r="C14" s="65" t="s">
        <v>108</v>
      </c>
      <c r="D14" s="65" t="s">
        <v>108</v>
      </c>
      <c r="E14" s="10"/>
      <c r="F14" s="10"/>
    </row>
    <row r="15" spans="1:6" ht="25.5">
      <c r="A15" s="65" t="s">
        <v>119</v>
      </c>
      <c r="B15" s="65" t="s">
        <v>108</v>
      </c>
      <c r="C15" s="65" t="s">
        <v>108</v>
      </c>
      <c r="D15" s="65" t="s">
        <v>108</v>
      </c>
      <c r="E15" s="10"/>
      <c r="F15" s="10"/>
    </row>
    <row r="16" spans="1:6" ht="25.5">
      <c r="A16" s="66" t="s">
        <v>120</v>
      </c>
      <c r="B16" s="65" t="s">
        <v>108</v>
      </c>
      <c r="C16" s="65" t="s">
        <v>108</v>
      </c>
      <c r="D16" s="65" t="s">
        <v>108</v>
      </c>
      <c r="E16" s="10"/>
      <c r="F16" s="10"/>
    </row>
    <row r="17" spans="1:6" ht="12.75">
      <c r="A17" s="65" t="s">
        <v>121</v>
      </c>
      <c r="B17" s="65" t="s">
        <v>108</v>
      </c>
      <c r="C17" s="65" t="s">
        <v>108</v>
      </c>
      <c r="D17" s="65" t="s">
        <v>108</v>
      </c>
      <c r="E17" s="10"/>
      <c r="F17" s="10"/>
    </row>
    <row r="18" spans="1:6" ht="12.75">
      <c r="A18" s="65" t="s">
        <v>122</v>
      </c>
      <c r="B18" s="65" t="s">
        <v>108</v>
      </c>
      <c r="C18" s="65" t="s">
        <v>108</v>
      </c>
      <c r="D18" s="65" t="s">
        <v>108</v>
      </c>
      <c r="E18" s="10"/>
      <c r="F18" s="10"/>
    </row>
    <row r="19" spans="1:6" ht="25.5">
      <c r="A19" s="65" t="s">
        <v>123</v>
      </c>
      <c r="B19" s="219"/>
      <c r="C19" s="219"/>
      <c r="D19" s="65"/>
      <c r="E19" s="10"/>
      <c r="F19" s="10"/>
    </row>
    <row r="20" spans="1:7" ht="12.75">
      <c r="A20" s="65" t="s">
        <v>124</v>
      </c>
      <c r="B20" s="219">
        <v>51125</v>
      </c>
      <c r="C20" s="219">
        <f>6100+1024.16+1134.84+756.56+133.33+226.03+6722.7</f>
        <v>16097.619999999999</v>
      </c>
      <c r="D20" s="219">
        <f>965.48+9516.3+3883.8+512.3</f>
        <v>14877.879999999997</v>
      </c>
      <c r="E20" s="235">
        <f>4445+4270+4556.25+952.5+742.46+1633.01+2063.84+151.79+79.09+1256.09-1</f>
        <v>20149.03</v>
      </c>
      <c r="F20" s="75"/>
      <c r="G20" s="226"/>
    </row>
    <row r="21" spans="1:6" ht="25.5">
      <c r="A21" s="65" t="s">
        <v>125</v>
      </c>
      <c r="B21" s="220" t="s">
        <v>108</v>
      </c>
      <c r="C21" s="220" t="s">
        <v>108</v>
      </c>
      <c r="D21" s="220" t="s">
        <v>108</v>
      </c>
      <c r="E21" s="213"/>
      <c r="F21" s="10"/>
    </row>
    <row r="22" spans="1:6" ht="12.75">
      <c r="A22" s="65" t="s">
        <v>126</v>
      </c>
      <c r="B22" s="220" t="s">
        <v>108</v>
      </c>
      <c r="C22" s="220" t="s">
        <v>108</v>
      </c>
      <c r="D22" s="220" t="s">
        <v>108</v>
      </c>
      <c r="E22" s="213"/>
      <c r="F22" s="10"/>
    </row>
    <row r="23" spans="1:6" ht="12.75">
      <c r="A23" s="65" t="s">
        <v>127</v>
      </c>
      <c r="B23" s="220" t="s">
        <v>108</v>
      </c>
      <c r="C23" s="220" t="s">
        <v>108</v>
      </c>
      <c r="D23" s="220" t="s">
        <v>108</v>
      </c>
      <c r="E23" s="213"/>
      <c r="F23" s="10"/>
    </row>
    <row r="24" spans="1:6" ht="25.5">
      <c r="A24" s="65" t="s">
        <v>128</v>
      </c>
      <c r="B24" s="220" t="s">
        <v>108</v>
      </c>
      <c r="C24" s="220" t="s">
        <v>108</v>
      </c>
      <c r="D24" s="220" t="s">
        <v>108</v>
      </c>
      <c r="E24" s="213"/>
      <c r="F24" s="10"/>
    </row>
    <row r="25" spans="1:6" ht="12.75">
      <c r="A25" s="66" t="s">
        <v>129</v>
      </c>
      <c r="B25" s="220" t="s">
        <v>108</v>
      </c>
      <c r="C25" s="220" t="s">
        <v>108</v>
      </c>
      <c r="D25" s="220" t="s">
        <v>108</v>
      </c>
      <c r="E25" s="213"/>
      <c r="F25" s="10"/>
    </row>
    <row r="26" spans="1:6" ht="25.5">
      <c r="A26" s="66" t="s">
        <v>130</v>
      </c>
      <c r="B26" s="220" t="s">
        <v>108</v>
      </c>
      <c r="C26" s="220" t="s">
        <v>108</v>
      </c>
      <c r="D26" s="220" t="s">
        <v>108</v>
      </c>
      <c r="E26" s="213"/>
      <c r="F26" s="10"/>
    </row>
    <row r="27" spans="1:6" ht="12.75">
      <c r="A27" s="66" t="s">
        <v>131</v>
      </c>
      <c r="B27" s="220" t="s">
        <v>108</v>
      </c>
      <c r="C27" s="220" t="s">
        <v>108</v>
      </c>
      <c r="D27" s="220" t="s">
        <v>108</v>
      </c>
      <c r="E27" s="213"/>
      <c r="F27" s="10"/>
    </row>
    <row r="28" spans="1:6" ht="12.75">
      <c r="A28" s="66" t="s">
        <v>20</v>
      </c>
      <c r="B28" s="220" t="s">
        <v>108</v>
      </c>
      <c r="C28" s="220" t="s">
        <v>108</v>
      </c>
      <c r="D28" s="220" t="s">
        <v>108</v>
      </c>
      <c r="E28" s="213"/>
      <c r="F28" s="10"/>
    </row>
    <row r="29" spans="1:6" ht="12.75">
      <c r="A29" s="64" t="s">
        <v>132</v>
      </c>
      <c r="B29" s="215">
        <f>SUM(B14:B24)</f>
        <v>51125</v>
      </c>
      <c r="C29" s="215">
        <f>SUM(C14:C24)</f>
        <v>16097.619999999999</v>
      </c>
      <c r="D29" s="215">
        <f>SUM(D14:D24)</f>
        <v>14877.879999999997</v>
      </c>
      <c r="E29" s="215">
        <f>SUM(E14:E24)</f>
        <v>20149.03</v>
      </c>
      <c r="F29" s="10"/>
    </row>
    <row r="30" spans="1:6" ht="12.75">
      <c r="A30" s="67"/>
      <c r="B30" s="56"/>
      <c r="C30" s="56"/>
      <c r="D30" s="56"/>
      <c r="E30" s="59"/>
      <c r="F30" s="59"/>
    </row>
    <row r="31" spans="1:7" ht="12.75">
      <c r="A31" s="57" t="s">
        <v>133</v>
      </c>
      <c r="G31" s="68" t="s">
        <v>134</v>
      </c>
    </row>
    <row r="32" spans="1:7" ht="18.75" customHeight="1">
      <c r="A32" s="329" t="s">
        <v>110</v>
      </c>
      <c r="B32" s="329" t="s">
        <v>135</v>
      </c>
      <c r="C32" s="329" t="s">
        <v>136</v>
      </c>
      <c r="D32" s="329"/>
      <c r="E32" s="329"/>
      <c r="F32" s="329"/>
      <c r="G32" s="329" t="s">
        <v>137</v>
      </c>
    </row>
    <row r="33" spans="1:7" ht="9.75" customHeight="1">
      <c r="A33" s="329"/>
      <c r="B33" s="329"/>
      <c r="C33" s="329"/>
      <c r="D33" s="329"/>
      <c r="E33" s="329"/>
      <c r="F33" s="329"/>
      <c r="G33" s="329"/>
    </row>
    <row r="34" spans="1:7" ht="27" customHeight="1">
      <c r="A34" s="329"/>
      <c r="B34" s="329"/>
      <c r="C34" s="42" t="s">
        <v>113</v>
      </c>
      <c r="D34" s="42" t="s">
        <v>138</v>
      </c>
      <c r="E34" s="42" t="s">
        <v>139</v>
      </c>
      <c r="F34" s="42" t="s">
        <v>140</v>
      </c>
      <c r="G34" s="329"/>
    </row>
    <row r="35" spans="1:7" s="44" customFormat="1" ht="12.75">
      <c r="A35" s="61" t="s">
        <v>6</v>
      </c>
      <c r="B35" s="61">
        <v>1</v>
      </c>
      <c r="C35" s="69">
        <v>2</v>
      </c>
      <c r="D35" s="69">
        <v>3</v>
      </c>
      <c r="E35" s="61">
        <v>4</v>
      </c>
      <c r="F35" s="61">
        <v>5</v>
      </c>
      <c r="G35" s="70">
        <v>6</v>
      </c>
    </row>
    <row r="36" spans="1:7" s="55" customFormat="1" ht="25.5">
      <c r="A36" s="64" t="s">
        <v>141</v>
      </c>
      <c r="B36" s="64" t="s">
        <v>108</v>
      </c>
      <c r="C36" s="64" t="s">
        <v>108</v>
      </c>
      <c r="D36" s="64" t="s">
        <v>108</v>
      </c>
      <c r="E36" s="64" t="s">
        <v>108</v>
      </c>
      <c r="F36" s="12"/>
      <c r="G36" s="12"/>
    </row>
    <row r="37" spans="1:7" ht="12.75">
      <c r="A37" s="66" t="s">
        <v>142</v>
      </c>
      <c r="B37" s="65"/>
      <c r="C37" s="65"/>
      <c r="D37" s="65"/>
      <c r="E37" s="65"/>
      <c r="F37" s="10"/>
      <c r="G37" s="10"/>
    </row>
    <row r="38" spans="1:7" ht="25.5">
      <c r="A38" s="65" t="s">
        <v>143</v>
      </c>
      <c r="B38" s="65" t="s">
        <v>108</v>
      </c>
      <c r="C38" s="65" t="s">
        <v>108</v>
      </c>
      <c r="D38" s="65" t="s">
        <v>108</v>
      </c>
      <c r="E38" s="65" t="s">
        <v>108</v>
      </c>
      <c r="F38" s="10"/>
      <c r="G38" s="10"/>
    </row>
    <row r="39" spans="1:7" ht="12.75">
      <c r="A39" s="66" t="s">
        <v>144</v>
      </c>
      <c r="B39" s="65" t="s">
        <v>108</v>
      </c>
      <c r="C39" s="65" t="s">
        <v>108</v>
      </c>
      <c r="D39" s="65" t="s">
        <v>108</v>
      </c>
      <c r="E39" s="65" t="s">
        <v>108</v>
      </c>
      <c r="F39" s="10"/>
      <c r="G39" s="10"/>
    </row>
    <row r="40" spans="1:7" ht="25.5">
      <c r="A40" s="65" t="s">
        <v>62</v>
      </c>
      <c r="B40" s="65" t="s">
        <v>108</v>
      </c>
      <c r="C40" s="65" t="s">
        <v>108</v>
      </c>
      <c r="D40" s="65" t="s">
        <v>108</v>
      </c>
      <c r="E40" s="65" t="s">
        <v>108</v>
      </c>
      <c r="F40" s="10"/>
      <c r="G40" s="10"/>
    </row>
    <row r="41" spans="1:7" ht="27" customHeight="1">
      <c r="A41" s="66" t="s">
        <v>145</v>
      </c>
      <c r="B41" s="65" t="s">
        <v>108</v>
      </c>
      <c r="C41" s="65" t="s">
        <v>108</v>
      </c>
      <c r="D41" s="65" t="s">
        <v>108</v>
      </c>
      <c r="E41" s="65" t="s">
        <v>108</v>
      </c>
      <c r="F41" s="10"/>
      <c r="G41" s="10"/>
    </row>
    <row r="42" spans="1:7" ht="12.75">
      <c r="A42" s="65" t="s">
        <v>146</v>
      </c>
      <c r="B42" s="65" t="s">
        <v>108</v>
      </c>
      <c r="C42" s="65" t="s">
        <v>108</v>
      </c>
      <c r="D42" s="65" t="s">
        <v>108</v>
      </c>
      <c r="E42" s="65" t="s">
        <v>108</v>
      </c>
      <c r="F42" s="10"/>
      <c r="G42" s="10"/>
    </row>
    <row r="43" spans="1:7" ht="25.5">
      <c r="A43" s="65" t="s">
        <v>147</v>
      </c>
      <c r="B43" s="218"/>
      <c r="C43" s="219"/>
      <c r="D43" s="218"/>
      <c r="E43" s="218"/>
      <c r="F43" s="218"/>
      <c r="G43" s="218"/>
    </row>
    <row r="44" spans="1:7" ht="12.75">
      <c r="A44" s="65" t="s">
        <v>126</v>
      </c>
      <c r="B44" s="218"/>
      <c r="C44" s="219"/>
      <c r="D44" s="218"/>
      <c r="E44" s="218"/>
      <c r="F44" s="218"/>
      <c r="G44" s="218"/>
    </row>
    <row r="45" spans="1:7" ht="12.75">
      <c r="A45" s="65" t="s">
        <v>148</v>
      </c>
      <c r="B45" s="65" t="s">
        <v>108</v>
      </c>
      <c r="C45" s="65" t="s">
        <v>108</v>
      </c>
      <c r="D45" s="65" t="s">
        <v>108</v>
      </c>
      <c r="E45" s="65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61" t="s">
        <v>6</v>
      </c>
      <c r="B48" s="61">
        <v>1</v>
      </c>
      <c r="C48" s="69">
        <v>2</v>
      </c>
      <c r="D48" s="69">
        <v>3</v>
      </c>
      <c r="E48" s="61">
        <v>4</v>
      </c>
      <c r="F48" s="61">
        <v>5</v>
      </c>
      <c r="G48" s="71">
        <v>6</v>
      </c>
    </row>
    <row r="49" spans="1:7" ht="25.5">
      <c r="A49" s="65" t="s">
        <v>149</v>
      </c>
      <c r="B49" s="65" t="s">
        <v>108</v>
      </c>
      <c r="C49" s="65" t="s">
        <v>108</v>
      </c>
      <c r="D49" s="65" t="s">
        <v>108</v>
      </c>
      <c r="E49" s="65" t="s">
        <v>108</v>
      </c>
      <c r="F49" s="10"/>
      <c r="G49" s="10"/>
    </row>
    <row r="50" spans="1:7" ht="25.5">
      <c r="A50" s="65" t="s">
        <v>150</v>
      </c>
      <c r="B50" s="65"/>
      <c r="C50" s="65"/>
      <c r="D50" s="65"/>
      <c r="E50" s="65"/>
      <c r="F50" s="10"/>
      <c r="G50" s="10"/>
    </row>
    <row r="51" spans="1:7" ht="25.5">
      <c r="A51" s="65" t="s">
        <v>151</v>
      </c>
      <c r="B51" s="218">
        <v>3241</v>
      </c>
      <c r="C51" s="218">
        <f>B51</f>
        <v>3241</v>
      </c>
      <c r="D51" s="218"/>
      <c r="E51" s="218"/>
      <c r="F51" s="218"/>
      <c r="G51" s="218">
        <f>C51</f>
        <v>3241</v>
      </c>
    </row>
    <row r="52" spans="1:7" ht="25.5">
      <c r="A52" s="65" t="s">
        <v>152</v>
      </c>
      <c r="B52" s="218">
        <v>390</v>
      </c>
      <c r="C52" s="218">
        <f>B52</f>
        <v>390</v>
      </c>
      <c r="D52" s="218"/>
      <c r="E52" s="218"/>
      <c r="F52" s="218"/>
      <c r="G52" s="218">
        <f>C52</f>
        <v>390</v>
      </c>
    </row>
    <row r="53" spans="1:7" ht="25.5">
      <c r="A53" s="65" t="s">
        <v>153</v>
      </c>
      <c r="B53" s="220" t="s">
        <v>108</v>
      </c>
      <c r="C53" s="220" t="s">
        <v>108</v>
      </c>
      <c r="D53" s="220" t="s">
        <v>108</v>
      </c>
      <c r="E53" s="220" t="s">
        <v>108</v>
      </c>
      <c r="F53" s="213"/>
      <c r="G53" s="213"/>
    </row>
    <row r="54" spans="1:7" ht="12.75">
      <c r="A54" s="65" t="s">
        <v>154</v>
      </c>
      <c r="B54" s="220" t="s">
        <v>108</v>
      </c>
      <c r="C54" s="220" t="s">
        <v>108</v>
      </c>
      <c r="D54" s="220" t="s">
        <v>108</v>
      </c>
      <c r="E54" s="220" t="s">
        <v>108</v>
      </c>
      <c r="F54" s="213"/>
      <c r="G54" s="213"/>
    </row>
    <row r="55" spans="1:7" ht="13.5" customHeight="1">
      <c r="A55" s="64" t="s">
        <v>155</v>
      </c>
      <c r="B55" s="215">
        <f>SUM(B51:B54)</f>
        <v>3631</v>
      </c>
      <c r="C55" s="215">
        <f>SUM(C37:C43,C49:C53)</f>
        <v>3631</v>
      </c>
      <c r="D55" s="220" t="s">
        <v>108</v>
      </c>
      <c r="E55" s="220" t="s">
        <v>108</v>
      </c>
      <c r="F55" s="213"/>
      <c r="G55" s="215">
        <f>SUM(G37:G43,G49:G53)</f>
        <v>3631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2" t="s">
        <v>73</v>
      </c>
    </row>
    <row r="60" spans="1:5" s="73" customFormat="1" ht="35.25" customHeight="1">
      <c r="A60" s="42" t="s">
        <v>110</v>
      </c>
      <c r="B60" s="42" t="s">
        <v>157</v>
      </c>
      <c r="C60" s="42" t="s">
        <v>158</v>
      </c>
      <c r="D60" s="42" t="s">
        <v>159</v>
      </c>
      <c r="E60" s="42" t="s">
        <v>160</v>
      </c>
    </row>
    <row r="61" spans="1:6" s="44" customFormat="1" ht="12.75">
      <c r="A61" s="61" t="s">
        <v>6</v>
      </c>
      <c r="B61" s="61">
        <v>1</v>
      </c>
      <c r="C61" s="61">
        <v>2</v>
      </c>
      <c r="D61" s="61">
        <v>3</v>
      </c>
      <c r="E61" s="61">
        <v>4</v>
      </c>
      <c r="F61" s="55"/>
    </row>
    <row r="62" spans="1:5" ht="25.5">
      <c r="A62" s="65" t="s">
        <v>161</v>
      </c>
      <c r="B62" s="65" t="s">
        <v>108</v>
      </c>
      <c r="C62" s="65" t="s">
        <v>108</v>
      </c>
      <c r="D62" s="65" t="s">
        <v>108</v>
      </c>
      <c r="E62" s="65"/>
    </row>
    <row r="63" spans="1:5" ht="25.5">
      <c r="A63" s="65" t="s">
        <v>162</v>
      </c>
      <c r="B63" s="65" t="s">
        <v>108</v>
      </c>
      <c r="C63" s="65" t="s">
        <v>108</v>
      </c>
      <c r="D63" s="65" t="s">
        <v>108</v>
      </c>
      <c r="E63" s="65"/>
    </row>
    <row r="64" spans="1:5" ht="12.75">
      <c r="A64" s="65" t="s">
        <v>163</v>
      </c>
      <c r="B64" s="65" t="s">
        <v>108</v>
      </c>
      <c r="C64" s="65" t="s">
        <v>108</v>
      </c>
      <c r="D64" s="65" t="s">
        <v>108</v>
      </c>
      <c r="E64" s="65"/>
    </row>
    <row r="65" spans="1:6" ht="12.75">
      <c r="A65" s="64" t="s">
        <v>164</v>
      </c>
      <c r="B65" s="65" t="s">
        <v>108</v>
      </c>
      <c r="C65" s="65" t="s">
        <v>108</v>
      </c>
      <c r="D65" s="65" t="s">
        <v>108</v>
      </c>
      <c r="E65" s="65"/>
      <c r="F65" s="59"/>
    </row>
    <row r="66" spans="1:6" ht="27" customHeight="1">
      <c r="A66" s="294" t="s">
        <v>165</v>
      </c>
      <c r="B66" s="295"/>
      <c r="C66" s="295"/>
      <c r="D66" s="295"/>
      <c r="E66" s="295"/>
      <c r="F66" s="58"/>
    </row>
    <row r="68" ht="12.75">
      <c r="A68" s="9" t="s">
        <v>420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188" t="s">
        <v>331</v>
      </c>
      <c r="B72" s="181"/>
      <c r="D72" s="325" t="s">
        <v>380</v>
      </c>
      <c r="E72" s="325"/>
      <c r="F72" s="325"/>
      <c r="H72" s="222"/>
    </row>
    <row r="73" spans="1:4" ht="12.75">
      <c r="A73" s="91"/>
      <c r="B73" s="91"/>
      <c r="D73" s="187"/>
    </row>
    <row r="74" spans="1:4" ht="12.75">
      <c r="A74" s="91"/>
      <c r="B74" s="91" t="s">
        <v>378</v>
      </c>
      <c r="D74" s="187" t="s">
        <v>383</v>
      </c>
    </row>
  </sheetData>
  <mergeCells count="14">
    <mergeCell ref="D72:F72"/>
    <mergeCell ref="A66:E66"/>
    <mergeCell ref="A32:A34"/>
    <mergeCell ref="B32:B34"/>
    <mergeCell ref="C32:F33"/>
    <mergeCell ref="G32:G34"/>
    <mergeCell ref="D6:G6"/>
    <mergeCell ref="A10:A11"/>
    <mergeCell ref="B10:B11"/>
    <mergeCell ref="C10:F10"/>
    <mergeCell ref="E1:F1"/>
    <mergeCell ref="A3:D3"/>
    <mergeCell ref="A4:D4"/>
    <mergeCell ref="B5:D5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tabSelected="1" workbookViewId="0" topLeftCell="C1">
      <selection activeCell="A100" sqref="A100"/>
    </sheetView>
  </sheetViews>
  <sheetFormatPr defaultColWidth="9.140625" defaultRowHeight="12.75"/>
  <cols>
    <col min="1" max="1" width="36.7109375" style="22" customWidth="1"/>
    <col min="2" max="2" width="13.57421875" style="22" bestFit="1" customWidth="1"/>
    <col min="3" max="3" width="12.140625" style="22" bestFit="1" customWidth="1"/>
    <col min="4" max="5" width="6.421875" style="22" customWidth="1"/>
    <col min="6" max="6" width="17.8515625" style="22" customWidth="1"/>
    <col min="7" max="7" width="8.421875" style="22" customWidth="1"/>
    <col min="8" max="8" width="8.140625" style="22" customWidth="1"/>
    <col min="9" max="9" width="10.57421875" style="22" customWidth="1"/>
    <col min="10" max="10" width="9.28125" style="22" customWidth="1"/>
    <col min="11" max="11" width="7.7109375" style="237" customWidth="1"/>
    <col min="12" max="12" width="6.57421875" style="237" customWidth="1"/>
    <col min="13" max="13" width="7.7109375" style="237" customWidth="1"/>
    <col min="14" max="14" width="7.140625" style="22" customWidth="1"/>
    <col min="15" max="15" width="10.421875" style="22" customWidth="1"/>
    <col min="16" max="16" width="13.28125" style="291" customWidth="1"/>
    <col min="17" max="16384" width="9.140625" style="22" customWidth="1"/>
  </cols>
  <sheetData>
    <row r="1" spans="3:16" ht="24.75" customHeight="1">
      <c r="C1" s="237"/>
      <c r="D1" s="237"/>
      <c r="E1" s="237"/>
      <c r="F1" s="237"/>
      <c r="G1" s="237"/>
      <c r="H1" s="237"/>
      <c r="I1" s="237"/>
      <c r="J1" s="237"/>
      <c r="M1" s="301" t="s">
        <v>278</v>
      </c>
      <c r="N1" s="302"/>
      <c r="O1" s="303"/>
      <c r="P1" s="304"/>
    </row>
    <row r="2" spans="3:16" ht="24.75" customHeight="1">
      <c r="C2" s="237"/>
      <c r="D2" s="237"/>
      <c r="E2" s="237"/>
      <c r="F2" s="237"/>
      <c r="G2" s="237"/>
      <c r="H2" s="237"/>
      <c r="I2" s="237"/>
      <c r="J2" s="237"/>
      <c r="O2" s="254"/>
      <c r="P2" s="283"/>
    </row>
    <row r="3" spans="1:16" s="237" customFormat="1" ht="14.25">
      <c r="A3" s="255"/>
      <c r="B3" s="255"/>
      <c r="C3" s="255"/>
      <c r="D3" s="255"/>
      <c r="E3" s="255"/>
      <c r="F3" s="252"/>
      <c r="G3" s="251"/>
      <c r="H3" s="252" t="s">
        <v>106</v>
      </c>
      <c r="I3" s="251"/>
      <c r="J3" s="251"/>
      <c r="K3" s="251"/>
      <c r="L3" s="251"/>
      <c r="M3" s="257"/>
      <c r="N3" s="257"/>
      <c r="O3" s="257"/>
      <c r="P3" s="284"/>
    </row>
    <row r="4" spans="1:16" s="237" customFormat="1" ht="14.25">
      <c r="A4" s="253"/>
      <c r="B4" s="253"/>
      <c r="C4" s="253"/>
      <c r="D4" s="253"/>
      <c r="E4" s="253"/>
      <c r="F4" s="244"/>
      <c r="G4" s="305" t="s">
        <v>279</v>
      </c>
      <c r="H4" s="306"/>
      <c r="I4" s="306"/>
      <c r="J4" s="236"/>
      <c r="K4" s="236"/>
      <c r="L4" s="236"/>
      <c r="M4" s="236"/>
      <c r="N4" s="236"/>
      <c r="O4" s="236"/>
      <c r="P4" s="285"/>
    </row>
    <row r="5" spans="1:16" s="237" customFormat="1" ht="14.25">
      <c r="A5" s="255"/>
      <c r="B5" s="255"/>
      <c r="C5" s="255"/>
      <c r="D5" s="255"/>
      <c r="E5" s="255"/>
      <c r="F5" s="255"/>
      <c r="G5" s="255"/>
      <c r="H5" s="255"/>
      <c r="I5" s="255"/>
      <c r="J5" s="236"/>
      <c r="K5" s="236"/>
      <c r="L5" s="236"/>
      <c r="M5" s="236"/>
      <c r="N5" s="236"/>
      <c r="O5" s="236"/>
      <c r="P5" s="285"/>
    </row>
    <row r="6" spans="1:16" s="237" customFormat="1" ht="15">
      <c r="A6" s="258" t="s">
        <v>70</v>
      </c>
      <c r="B6" s="259"/>
      <c r="C6" s="236"/>
      <c r="D6" s="236"/>
      <c r="E6" s="236"/>
      <c r="F6" s="178"/>
      <c r="G6" s="260"/>
      <c r="H6" s="260"/>
      <c r="I6" s="260"/>
      <c r="J6" s="261"/>
      <c r="K6" s="179"/>
      <c r="L6" s="262"/>
      <c r="M6" s="307" t="s">
        <v>210</v>
      </c>
      <c r="N6" s="307"/>
      <c r="O6" s="307"/>
      <c r="P6" s="307"/>
    </row>
    <row r="7" spans="1:16" s="237" customFormat="1" ht="12.75">
      <c r="A7" s="258" t="s">
        <v>407</v>
      </c>
      <c r="B7" s="259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85"/>
    </row>
    <row r="8" spans="1:16" s="237" customFormat="1" ht="12.75">
      <c r="A8" s="263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85"/>
    </row>
    <row r="9" spans="1:16" ht="12.75">
      <c r="A9" s="264"/>
      <c r="B9" s="265"/>
      <c r="C9" s="266"/>
      <c r="D9" s="264"/>
      <c r="E9" s="264"/>
      <c r="F9" s="264"/>
      <c r="G9" s="264"/>
      <c r="H9" s="264"/>
      <c r="I9" s="267"/>
      <c r="J9" s="268" t="s">
        <v>108</v>
      </c>
      <c r="K9" s="268"/>
      <c r="L9" s="268"/>
      <c r="M9" s="268"/>
      <c r="N9" s="264"/>
      <c r="P9" s="286" t="s">
        <v>73</v>
      </c>
    </row>
    <row r="10" spans="1:16" s="239" customFormat="1" ht="26.25" customHeight="1">
      <c r="A10" s="296" t="s">
        <v>110</v>
      </c>
      <c r="B10" s="296" t="s">
        <v>280</v>
      </c>
      <c r="C10" s="296"/>
      <c r="D10" s="296"/>
      <c r="E10" s="296"/>
      <c r="F10" s="296"/>
      <c r="G10" s="296"/>
      <c r="H10" s="296"/>
      <c r="I10" s="296"/>
      <c r="J10" s="296" t="s">
        <v>281</v>
      </c>
      <c r="K10" s="296"/>
      <c r="L10" s="296"/>
      <c r="M10" s="296"/>
      <c r="N10" s="296"/>
      <c r="O10" s="296"/>
      <c r="P10" s="347" t="s">
        <v>282</v>
      </c>
    </row>
    <row r="11" spans="1:16" s="239" customFormat="1" ht="12.75" customHeight="1">
      <c r="A11" s="300"/>
      <c r="B11" s="296" t="s">
        <v>283</v>
      </c>
      <c r="C11" s="296" t="s">
        <v>284</v>
      </c>
      <c r="D11" s="296" t="s">
        <v>285</v>
      </c>
      <c r="E11" s="296" t="s">
        <v>286</v>
      </c>
      <c r="F11" s="296" t="s">
        <v>287</v>
      </c>
      <c r="G11" s="296" t="s">
        <v>288</v>
      </c>
      <c r="H11" s="296" t="s">
        <v>289</v>
      </c>
      <c r="I11" s="296" t="s">
        <v>290</v>
      </c>
      <c r="J11" s="296" t="s">
        <v>291</v>
      </c>
      <c r="K11" s="348" t="s">
        <v>292</v>
      </c>
      <c r="L11" s="348"/>
      <c r="M11" s="348"/>
      <c r="N11" s="348"/>
      <c r="O11" s="296" t="s">
        <v>293</v>
      </c>
      <c r="P11" s="347"/>
    </row>
    <row r="12" spans="1:16" s="239" customFormat="1" ht="25.5" customHeight="1">
      <c r="A12" s="300"/>
      <c r="B12" s="296"/>
      <c r="C12" s="296"/>
      <c r="D12" s="296"/>
      <c r="E12" s="296"/>
      <c r="F12" s="296"/>
      <c r="G12" s="296"/>
      <c r="H12" s="296"/>
      <c r="I12" s="296"/>
      <c r="J12" s="296"/>
      <c r="K12" s="296" t="s">
        <v>294</v>
      </c>
      <c r="L12" s="296"/>
      <c r="M12" s="296" t="s">
        <v>295</v>
      </c>
      <c r="N12" s="296"/>
      <c r="O12" s="296"/>
      <c r="P12" s="347"/>
    </row>
    <row r="13" spans="1:16" s="239" customFormat="1" ht="8.25" customHeight="1">
      <c r="A13" s="300"/>
      <c r="B13" s="296"/>
      <c r="C13" s="296"/>
      <c r="D13" s="296"/>
      <c r="E13" s="296"/>
      <c r="F13" s="296"/>
      <c r="G13" s="296"/>
      <c r="H13" s="296"/>
      <c r="I13" s="296"/>
      <c r="J13" s="296"/>
      <c r="K13" s="300"/>
      <c r="L13" s="300"/>
      <c r="M13" s="300"/>
      <c r="N13" s="300"/>
      <c r="O13" s="296"/>
      <c r="P13" s="347"/>
    </row>
    <row r="14" spans="1:16" s="239" customFormat="1" ht="28.5" customHeight="1">
      <c r="A14" s="300"/>
      <c r="B14" s="296"/>
      <c r="C14" s="297"/>
      <c r="D14" s="297"/>
      <c r="E14" s="296"/>
      <c r="F14" s="297"/>
      <c r="G14" s="296"/>
      <c r="H14" s="296"/>
      <c r="I14" s="296"/>
      <c r="J14" s="297"/>
      <c r="K14" s="195" t="s">
        <v>232</v>
      </c>
      <c r="L14" s="195" t="s">
        <v>233</v>
      </c>
      <c r="M14" s="195" t="s">
        <v>232</v>
      </c>
      <c r="N14" s="195" t="s">
        <v>233</v>
      </c>
      <c r="O14" s="296"/>
      <c r="P14" s="347"/>
    </row>
    <row r="15" spans="1:16" s="269" customFormat="1" ht="17.25" customHeight="1">
      <c r="A15" s="182" t="s">
        <v>6</v>
      </c>
      <c r="B15" s="182">
        <v>1</v>
      </c>
      <c r="C15" s="182">
        <v>2</v>
      </c>
      <c r="D15" s="182">
        <v>3</v>
      </c>
      <c r="E15" s="182">
        <v>4</v>
      </c>
      <c r="F15" s="182">
        <v>5</v>
      </c>
      <c r="G15" s="182">
        <v>6</v>
      </c>
      <c r="H15" s="182">
        <v>7</v>
      </c>
      <c r="I15" s="182">
        <v>8</v>
      </c>
      <c r="J15" s="182">
        <v>10</v>
      </c>
      <c r="K15" s="182" t="s">
        <v>296</v>
      </c>
      <c r="L15" s="182" t="s">
        <v>297</v>
      </c>
      <c r="M15" s="182" t="s">
        <v>298</v>
      </c>
      <c r="N15" s="182" t="s">
        <v>299</v>
      </c>
      <c r="O15" s="182">
        <v>13</v>
      </c>
      <c r="P15" s="249">
        <v>14</v>
      </c>
    </row>
    <row r="16" spans="1:16" s="239" customFormat="1" ht="25.5" customHeight="1">
      <c r="A16" s="185" t="s">
        <v>300</v>
      </c>
      <c r="B16" s="186"/>
      <c r="C16" s="66" t="s">
        <v>108</v>
      </c>
      <c r="D16" s="66" t="s">
        <v>108</v>
      </c>
      <c r="E16" s="66"/>
      <c r="F16" s="66" t="s">
        <v>108</v>
      </c>
      <c r="G16" s="66"/>
      <c r="H16" s="66"/>
      <c r="I16" s="66"/>
      <c r="J16" s="66" t="s">
        <v>108</v>
      </c>
      <c r="K16" s="66" t="s">
        <v>108</v>
      </c>
      <c r="L16" s="66"/>
      <c r="M16" s="66"/>
      <c r="N16" s="66" t="s">
        <v>108</v>
      </c>
      <c r="O16" s="66" t="s">
        <v>108</v>
      </c>
      <c r="P16" s="287"/>
    </row>
    <row r="17" spans="1:16" s="239" customFormat="1" ht="21" customHeight="1">
      <c r="A17" s="66" t="s">
        <v>301</v>
      </c>
      <c r="B17" s="66"/>
      <c r="C17" s="66" t="s">
        <v>108</v>
      </c>
      <c r="D17" s="66" t="s">
        <v>108</v>
      </c>
      <c r="E17" s="66"/>
      <c r="F17" s="66" t="s">
        <v>108</v>
      </c>
      <c r="G17" s="66"/>
      <c r="H17" s="66"/>
      <c r="I17" s="66"/>
      <c r="J17" s="66" t="s">
        <v>108</v>
      </c>
      <c r="K17" s="66" t="s">
        <v>108</v>
      </c>
      <c r="L17" s="66"/>
      <c r="M17" s="66"/>
      <c r="N17" s="66" t="s">
        <v>108</v>
      </c>
      <c r="O17" s="66" t="s">
        <v>108</v>
      </c>
      <c r="P17" s="287"/>
    </row>
    <row r="18" spans="1:16" s="270" customFormat="1" ht="12.7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288"/>
    </row>
    <row r="19" spans="1:16" s="270" customFormat="1" ht="12.75">
      <c r="A19" s="184" t="s">
        <v>302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288"/>
    </row>
    <row r="20" spans="1:16" s="239" customFormat="1" ht="12.75">
      <c r="A20" s="66" t="s">
        <v>303</v>
      </c>
      <c r="B20" s="66"/>
      <c r="C20" s="66" t="s">
        <v>108</v>
      </c>
      <c r="D20" s="66" t="s">
        <v>108</v>
      </c>
      <c r="E20" s="66"/>
      <c r="F20" s="66" t="s">
        <v>108</v>
      </c>
      <c r="G20" s="66"/>
      <c r="H20" s="66"/>
      <c r="I20" s="66"/>
      <c r="J20" s="66" t="s">
        <v>108</v>
      </c>
      <c r="K20" s="66" t="s">
        <v>108</v>
      </c>
      <c r="L20" s="66"/>
      <c r="M20" s="66"/>
      <c r="N20" s="66" t="s">
        <v>108</v>
      </c>
      <c r="O20" s="66" t="s">
        <v>108</v>
      </c>
      <c r="P20" s="287"/>
    </row>
    <row r="21" spans="1:16" s="270" customFormat="1" ht="19.5" customHeight="1">
      <c r="A21" s="66" t="s">
        <v>304</v>
      </c>
      <c r="B21" s="66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288"/>
    </row>
    <row r="22" spans="1:16" s="270" customFormat="1" ht="9.75" customHeight="1">
      <c r="A22" s="66"/>
      <c r="B22" s="66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288"/>
    </row>
    <row r="23" spans="1:16" s="270" customFormat="1" ht="18" customHeight="1">
      <c r="A23" s="66" t="s">
        <v>305</v>
      </c>
      <c r="B23" s="66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88"/>
    </row>
    <row r="24" spans="1:16" s="270" customFormat="1" ht="9.75" customHeight="1">
      <c r="A24" s="66"/>
      <c r="B24" s="66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288"/>
    </row>
    <row r="25" spans="1:16" s="270" customFormat="1" ht="9.75" customHeight="1">
      <c r="A25" s="66"/>
      <c r="B25" s="66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288"/>
    </row>
    <row r="26" spans="1:16" s="270" customFormat="1" ht="12.75">
      <c r="A26" s="66" t="s">
        <v>306</v>
      </c>
      <c r="B26" s="66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88"/>
    </row>
    <row r="27" spans="1:16" s="270" customFormat="1" ht="12.75">
      <c r="A27" s="66"/>
      <c r="B27" s="66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288"/>
    </row>
    <row r="28" spans="1:16" s="270" customFormat="1" ht="12.75">
      <c r="A28" s="66"/>
      <c r="B28" s="66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288"/>
    </row>
    <row r="29" spans="1:16" s="270" customFormat="1" ht="12.75">
      <c r="A29" s="66" t="s">
        <v>307</v>
      </c>
      <c r="B29" s="66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288"/>
    </row>
    <row r="30" spans="1:16" s="270" customFormat="1" ht="12.75">
      <c r="A30" s="66"/>
      <c r="B30" s="66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288"/>
    </row>
    <row r="31" spans="1:16" s="270" customFormat="1" ht="12.75">
      <c r="A31" s="184" t="s">
        <v>308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288"/>
    </row>
    <row r="32" spans="1:16" s="270" customFormat="1" ht="12.75">
      <c r="A32" s="66" t="s">
        <v>309</v>
      </c>
      <c r="B32" s="66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288"/>
    </row>
    <row r="33" spans="1:16" s="270" customFormat="1" ht="12.75">
      <c r="A33" s="66"/>
      <c r="B33" s="6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288"/>
    </row>
    <row r="34" spans="1:16" s="270" customFormat="1" ht="12.75">
      <c r="A34" s="184" t="s">
        <v>310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288"/>
    </row>
    <row r="35" spans="1:16" s="239" customFormat="1" ht="25.5">
      <c r="A35" s="66" t="s">
        <v>311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287"/>
    </row>
    <row r="36" spans="1:16" s="239" customFormat="1" ht="12.75">
      <c r="A36" s="186"/>
      <c r="B36" s="18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287"/>
    </row>
    <row r="37" spans="1:16" s="239" customFormat="1" ht="12.75">
      <c r="A37" s="184" t="s">
        <v>312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287"/>
    </row>
    <row r="38" spans="1:16" s="239" customFormat="1" ht="12.75">
      <c r="A38" s="184" t="s">
        <v>313</v>
      </c>
      <c r="B38" s="186"/>
      <c r="C38" s="66" t="s">
        <v>108</v>
      </c>
      <c r="D38" s="66" t="s">
        <v>108</v>
      </c>
      <c r="E38" s="66"/>
      <c r="F38" s="66" t="s">
        <v>108</v>
      </c>
      <c r="G38" s="66"/>
      <c r="H38" s="66"/>
      <c r="I38" s="66"/>
      <c r="J38" s="66" t="s">
        <v>108</v>
      </c>
      <c r="K38" s="66" t="s">
        <v>108</v>
      </c>
      <c r="L38" s="66"/>
      <c r="M38" s="66"/>
      <c r="N38" s="66" t="s">
        <v>108</v>
      </c>
      <c r="O38" s="66" t="s">
        <v>108</v>
      </c>
      <c r="P38" s="287"/>
    </row>
    <row r="39" spans="1:16" s="239" customFormat="1" ht="33" customHeight="1">
      <c r="A39" s="185" t="s">
        <v>314</v>
      </c>
      <c r="B39" s="186"/>
      <c r="C39" s="66" t="s">
        <v>108</v>
      </c>
      <c r="D39" s="66" t="s">
        <v>108</v>
      </c>
      <c r="E39" s="66"/>
      <c r="F39" s="66" t="s">
        <v>108</v>
      </c>
      <c r="G39" s="66"/>
      <c r="H39" s="66"/>
      <c r="I39" s="66"/>
      <c r="J39" s="66" t="s">
        <v>108</v>
      </c>
      <c r="K39" s="66" t="s">
        <v>108</v>
      </c>
      <c r="L39" s="66"/>
      <c r="M39" s="66"/>
      <c r="N39" s="66" t="s">
        <v>108</v>
      </c>
      <c r="O39" s="66" t="s">
        <v>108</v>
      </c>
      <c r="P39" s="287"/>
    </row>
    <row r="40" spans="1:16" s="239" customFormat="1" ht="40.5" customHeight="1">
      <c r="A40" s="185" t="s">
        <v>315</v>
      </c>
      <c r="B40" s="18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287"/>
    </row>
    <row r="41" spans="1:16" s="239" customFormat="1" ht="15.75" customHeight="1">
      <c r="A41" s="66" t="s">
        <v>301</v>
      </c>
      <c r="B41" s="66"/>
      <c r="C41" s="66" t="s">
        <v>108</v>
      </c>
      <c r="D41" s="66" t="s">
        <v>108</v>
      </c>
      <c r="E41" s="66"/>
      <c r="F41" s="66" t="s">
        <v>108</v>
      </c>
      <c r="G41" s="66"/>
      <c r="H41" s="66"/>
      <c r="I41" s="66"/>
      <c r="J41" s="66" t="s">
        <v>108</v>
      </c>
      <c r="K41" s="66" t="s">
        <v>108</v>
      </c>
      <c r="L41" s="66"/>
      <c r="M41" s="66"/>
      <c r="N41" s="66" t="s">
        <v>108</v>
      </c>
      <c r="O41" s="66" t="s">
        <v>108</v>
      </c>
      <c r="P41" s="287"/>
    </row>
    <row r="42" spans="1:16" s="270" customFormat="1" ht="27" customHeight="1">
      <c r="A42" s="230" t="s">
        <v>389</v>
      </c>
      <c r="B42" s="271" t="s">
        <v>390</v>
      </c>
      <c r="C42" s="228">
        <v>101030.3091</v>
      </c>
      <c r="D42" s="256" t="s">
        <v>392</v>
      </c>
      <c r="E42" s="256" t="s">
        <v>393</v>
      </c>
      <c r="F42" s="66" t="s">
        <v>395</v>
      </c>
      <c r="G42" s="229" t="s">
        <v>394</v>
      </c>
      <c r="H42" s="271" t="s">
        <v>371</v>
      </c>
      <c r="I42" s="271" t="s">
        <v>371</v>
      </c>
      <c r="J42" s="238">
        <v>101000</v>
      </c>
      <c r="K42" s="238">
        <v>5859.74</v>
      </c>
      <c r="L42" s="238">
        <v>2960.17</v>
      </c>
      <c r="M42" s="238"/>
      <c r="N42" s="238"/>
      <c r="O42" s="238">
        <f>J42+K42-L42+M42-N42</f>
        <v>103899.57</v>
      </c>
      <c r="P42" s="289">
        <v>2.791</v>
      </c>
    </row>
    <row r="43" spans="1:16" s="270" customFormat="1" ht="12.75">
      <c r="A43" s="184" t="s">
        <v>316</v>
      </c>
      <c r="B43" s="185"/>
      <c r="C43" s="182"/>
      <c r="D43" s="185"/>
      <c r="E43" s="185"/>
      <c r="F43" s="185"/>
      <c r="G43" s="185"/>
      <c r="H43" s="185"/>
      <c r="I43" s="185"/>
      <c r="J43" s="272">
        <f>J42</f>
        <v>101000</v>
      </c>
      <c r="K43" s="272">
        <f>K42</f>
        <v>5859.74</v>
      </c>
      <c r="L43" s="272">
        <f>L42</f>
        <v>2960.17</v>
      </c>
      <c r="M43" s="272"/>
      <c r="N43" s="272"/>
      <c r="O43" s="272">
        <f>O42</f>
        <v>103899.57</v>
      </c>
      <c r="P43" s="290">
        <v>2.791</v>
      </c>
    </row>
    <row r="44" spans="1:18" s="239" customFormat="1" ht="29.25" customHeight="1">
      <c r="A44" s="66" t="s">
        <v>317</v>
      </c>
      <c r="B44" s="66"/>
      <c r="C44" s="256" t="s">
        <v>108</v>
      </c>
      <c r="D44" s="66" t="s">
        <v>108</v>
      </c>
      <c r="E44" s="66"/>
      <c r="F44" s="66" t="s">
        <v>108</v>
      </c>
      <c r="G44" s="66"/>
      <c r="H44" s="66"/>
      <c r="I44" s="66"/>
      <c r="J44" s="66" t="s">
        <v>108</v>
      </c>
      <c r="K44" s="66" t="s">
        <v>108</v>
      </c>
      <c r="L44" s="66"/>
      <c r="M44" s="66"/>
      <c r="N44" s="66" t="s">
        <v>108</v>
      </c>
      <c r="O44" s="66" t="s">
        <v>108</v>
      </c>
      <c r="P44" s="287"/>
      <c r="R44" s="270"/>
    </row>
    <row r="45" spans="1:18" s="239" customFormat="1" ht="15" customHeight="1">
      <c r="A45" s="66" t="s">
        <v>318</v>
      </c>
      <c r="B45" s="66"/>
      <c r="C45" s="256" t="s">
        <v>108</v>
      </c>
      <c r="D45" s="66" t="s">
        <v>108</v>
      </c>
      <c r="E45" s="66"/>
      <c r="F45" s="66" t="s">
        <v>108</v>
      </c>
      <c r="G45" s="66"/>
      <c r="H45" s="66"/>
      <c r="I45" s="66"/>
      <c r="J45" s="66" t="s">
        <v>108</v>
      </c>
      <c r="K45" s="66" t="s">
        <v>108</v>
      </c>
      <c r="L45" s="66"/>
      <c r="M45" s="66"/>
      <c r="N45" s="66" t="s">
        <v>108</v>
      </c>
      <c r="O45" s="66" t="s">
        <v>108</v>
      </c>
      <c r="P45" s="287"/>
      <c r="R45" s="270"/>
    </row>
    <row r="46" spans="1:16" s="270" customFormat="1" ht="18.75" customHeight="1">
      <c r="A46" s="66" t="s">
        <v>304</v>
      </c>
      <c r="B46" s="66"/>
      <c r="C46" s="182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288"/>
    </row>
    <row r="47" spans="1:16" s="270" customFormat="1" ht="25.5">
      <c r="A47" s="230" t="s">
        <v>369</v>
      </c>
      <c r="B47" s="271" t="s">
        <v>370</v>
      </c>
      <c r="C47" s="227">
        <v>75</v>
      </c>
      <c r="D47" s="256" t="s">
        <v>392</v>
      </c>
      <c r="E47" s="256" t="s">
        <v>393</v>
      </c>
      <c r="F47" s="66" t="s">
        <v>398</v>
      </c>
      <c r="G47" s="273" t="s">
        <v>405</v>
      </c>
      <c r="H47" s="271" t="s">
        <v>371</v>
      </c>
      <c r="I47" s="271" t="s">
        <v>371</v>
      </c>
      <c r="J47" s="238">
        <f>49535.48+97890.91</f>
        <v>147426.39</v>
      </c>
      <c r="K47" s="238">
        <v>6713.81</v>
      </c>
      <c r="L47" s="238">
        <v>7263.11</v>
      </c>
      <c r="M47" s="219"/>
      <c r="N47" s="219"/>
      <c r="O47" s="238">
        <f aca="true" t="shared" si="0" ref="O47:O56">J47+K47-L47+M47-N47</f>
        <v>146877.09000000003</v>
      </c>
      <c r="P47" s="289">
        <v>3.945</v>
      </c>
    </row>
    <row r="48" spans="1:16" s="270" customFormat="1" ht="25.5">
      <c r="A48" s="230" t="s">
        <v>396</v>
      </c>
      <c r="B48" s="271" t="s">
        <v>397</v>
      </c>
      <c r="C48" s="227">
        <v>60</v>
      </c>
      <c r="D48" s="256" t="s">
        <v>392</v>
      </c>
      <c r="E48" s="256" t="s">
        <v>393</v>
      </c>
      <c r="F48" s="66" t="s">
        <v>398</v>
      </c>
      <c r="G48" s="273" t="s">
        <v>406</v>
      </c>
      <c r="H48" s="273" t="s">
        <v>371</v>
      </c>
      <c r="I48" s="271" t="s">
        <v>371</v>
      </c>
      <c r="J48" s="238">
        <v>118190.81</v>
      </c>
      <c r="K48" s="238">
        <v>4740.29</v>
      </c>
      <c r="L48" s="238">
        <v>5478.42</v>
      </c>
      <c r="M48" s="219"/>
      <c r="N48" s="219"/>
      <c r="O48" s="238">
        <f t="shared" si="0"/>
        <v>117452.68</v>
      </c>
      <c r="P48" s="289">
        <v>3.155</v>
      </c>
    </row>
    <row r="49" spans="1:16" s="270" customFormat="1" ht="27" customHeight="1">
      <c r="A49" s="230" t="s">
        <v>372</v>
      </c>
      <c r="B49" s="271" t="s">
        <v>373</v>
      </c>
      <c r="C49" s="227">
        <v>93</v>
      </c>
      <c r="D49" s="256" t="s">
        <v>392</v>
      </c>
      <c r="E49" s="256" t="s">
        <v>393</v>
      </c>
      <c r="F49" s="66" t="s">
        <v>398</v>
      </c>
      <c r="G49" s="229" t="s">
        <v>374</v>
      </c>
      <c r="H49" s="271" t="s">
        <v>371</v>
      </c>
      <c r="I49" s="271" t="s">
        <v>371</v>
      </c>
      <c r="J49" s="238">
        <f>55146.53+41024.63</f>
        <v>96171.16</v>
      </c>
      <c r="K49" s="238">
        <v>5194.15</v>
      </c>
      <c r="L49" s="238">
        <v>6684.43</v>
      </c>
      <c r="M49" s="219"/>
      <c r="N49" s="219"/>
      <c r="O49" s="238">
        <f t="shared" si="0"/>
        <v>94680.88</v>
      </c>
      <c r="P49" s="289">
        <v>2.543</v>
      </c>
    </row>
    <row r="50" spans="1:16" s="270" customFormat="1" ht="27" customHeight="1">
      <c r="A50" s="230" t="s">
        <v>399</v>
      </c>
      <c r="B50" s="271" t="s">
        <v>388</v>
      </c>
      <c r="C50" s="227">
        <v>133</v>
      </c>
      <c r="D50" s="256" t="s">
        <v>392</v>
      </c>
      <c r="E50" s="256" t="s">
        <v>393</v>
      </c>
      <c r="F50" s="66" t="s">
        <v>398</v>
      </c>
      <c r="G50" s="229" t="s">
        <v>391</v>
      </c>
      <c r="H50" s="271" t="s">
        <v>371</v>
      </c>
      <c r="I50" s="271" t="s">
        <v>371</v>
      </c>
      <c r="J50" s="238">
        <f>167483.12+102696.41</f>
        <v>270179.53</v>
      </c>
      <c r="K50" s="238">
        <v>30351.53</v>
      </c>
      <c r="L50" s="238">
        <v>28833</v>
      </c>
      <c r="M50" s="219"/>
      <c r="N50" s="219"/>
      <c r="O50" s="238">
        <f t="shared" si="0"/>
        <v>271698.06000000006</v>
      </c>
      <c r="P50" s="289">
        <v>7.298</v>
      </c>
    </row>
    <row r="51" spans="1:16" s="270" customFormat="1" ht="27" customHeight="1">
      <c r="A51" s="230" t="s">
        <v>400</v>
      </c>
      <c r="B51" s="271" t="s">
        <v>401</v>
      </c>
      <c r="C51" s="227">
        <v>131</v>
      </c>
      <c r="D51" s="256" t="s">
        <v>392</v>
      </c>
      <c r="E51" s="256" t="s">
        <v>393</v>
      </c>
      <c r="F51" s="66" t="s">
        <v>398</v>
      </c>
      <c r="G51" s="229" t="s">
        <v>402</v>
      </c>
      <c r="H51" s="271" t="s">
        <v>371</v>
      </c>
      <c r="I51" s="271" t="s">
        <v>371</v>
      </c>
      <c r="J51" s="238">
        <f>161978.3+98309.79</f>
        <v>260288.08999999997</v>
      </c>
      <c r="K51" s="238">
        <v>20471.71</v>
      </c>
      <c r="L51" s="238">
        <v>23783.68</v>
      </c>
      <c r="M51" s="219"/>
      <c r="N51" s="219"/>
      <c r="O51" s="238">
        <f t="shared" si="0"/>
        <v>256976.12</v>
      </c>
      <c r="P51" s="289">
        <v>6.903</v>
      </c>
    </row>
    <row r="52" spans="1:16" s="270" customFormat="1" ht="27" customHeight="1">
      <c r="A52" s="230" t="s">
        <v>403</v>
      </c>
      <c r="B52" s="271" t="s">
        <v>404</v>
      </c>
      <c r="C52" s="227">
        <v>30</v>
      </c>
      <c r="D52" s="256" t="s">
        <v>392</v>
      </c>
      <c r="E52" s="256" t="s">
        <v>393</v>
      </c>
      <c r="F52" s="66" t="s">
        <v>398</v>
      </c>
      <c r="G52" s="229" t="s">
        <v>408</v>
      </c>
      <c r="H52" s="271" t="s">
        <v>371</v>
      </c>
      <c r="I52" s="271" t="s">
        <v>371</v>
      </c>
      <c r="J52" s="238">
        <v>58697.61</v>
      </c>
      <c r="K52" s="238">
        <f>3617.53-M52</f>
        <v>2880.57</v>
      </c>
      <c r="L52" s="238">
        <f>2097.09-N52</f>
        <v>2002.63</v>
      </c>
      <c r="M52" s="238">
        <f>698.86+38.1</f>
        <v>736.96</v>
      </c>
      <c r="N52" s="238">
        <f>48.4+46.06</f>
        <v>94.46000000000001</v>
      </c>
      <c r="O52" s="238">
        <f t="shared" si="0"/>
        <v>60218.05</v>
      </c>
      <c r="P52" s="289">
        <v>1.618</v>
      </c>
    </row>
    <row r="53" spans="1:16" s="270" customFormat="1" ht="27" customHeight="1">
      <c r="A53" s="230" t="s">
        <v>409</v>
      </c>
      <c r="B53" s="271" t="s">
        <v>410</v>
      </c>
      <c r="C53" s="227">
        <v>85</v>
      </c>
      <c r="D53" s="256" t="s">
        <v>392</v>
      </c>
      <c r="E53" s="256" t="s">
        <v>393</v>
      </c>
      <c r="F53" s="274" t="s">
        <v>411</v>
      </c>
      <c r="G53" s="229" t="s">
        <v>371</v>
      </c>
      <c r="H53" s="271" t="s">
        <v>371</v>
      </c>
      <c r="I53" s="271" t="s">
        <v>371</v>
      </c>
      <c r="J53" s="238">
        <v>167707.86</v>
      </c>
      <c r="K53" s="238"/>
      <c r="L53" s="238"/>
      <c r="M53" s="238">
        <v>52.46</v>
      </c>
      <c r="N53" s="238">
        <v>1541.1</v>
      </c>
      <c r="O53" s="238">
        <f t="shared" si="0"/>
        <v>166219.21999999997</v>
      </c>
      <c r="P53" s="289">
        <v>4.465</v>
      </c>
    </row>
    <row r="54" spans="1:16" s="270" customFormat="1" ht="27" customHeight="1">
      <c r="A54" s="230" t="s">
        <v>412</v>
      </c>
      <c r="B54" s="271" t="s">
        <v>413</v>
      </c>
      <c r="C54" s="227">
        <v>70</v>
      </c>
      <c r="D54" s="256" t="s">
        <v>392</v>
      </c>
      <c r="E54" s="256" t="s">
        <v>393</v>
      </c>
      <c r="F54" s="274" t="s">
        <v>411</v>
      </c>
      <c r="G54" s="229" t="s">
        <v>371</v>
      </c>
      <c r="H54" s="271" t="s">
        <v>371</v>
      </c>
      <c r="I54" s="271" t="s">
        <v>371</v>
      </c>
      <c r="J54" s="238">
        <v>136908.1</v>
      </c>
      <c r="K54" s="238"/>
      <c r="L54" s="238"/>
      <c r="M54" s="238">
        <v>3.29</v>
      </c>
      <c r="N54" s="238">
        <v>18.99</v>
      </c>
      <c r="O54" s="238">
        <f t="shared" si="0"/>
        <v>136892.40000000002</v>
      </c>
      <c r="P54" s="289">
        <v>3.677</v>
      </c>
    </row>
    <row r="55" spans="1:16" s="270" customFormat="1" ht="27" customHeight="1">
      <c r="A55" s="230" t="s">
        <v>414</v>
      </c>
      <c r="B55" s="271" t="s">
        <v>415</v>
      </c>
      <c r="C55" s="227">
        <v>70</v>
      </c>
      <c r="D55" s="256" t="s">
        <v>392</v>
      </c>
      <c r="E55" s="256" t="s">
        <v>393</v>
      </c>
      <c r="F55" s="66" t="s">
        <v>398</v>
      </c>
      <c r="G55" s="229" t="s">
        <v>416</v>
      </c>
      <c r="H55" s="271" t="s">
        <v>371</v>
      </c>
      <c r="I55" s="271" t="s">
        <v>371</v>
      </c>
      <c r="J55" s="238">
        <v>137469.16</v>
      </c>
      <c r="K55" s="238">
        <v>1985.14</v>
      </c>
      <c r="L55" s="238">
        <v>216.16</v>
      </c>
      <c r="M55" s="238"/>
      <c r="N55" s="238"/>
      <c r="O55" s="238">
        <f t="shared" si="0"/>
        <v>139238.14</v>
      </c>
      <c r="P55" s="289">
        <v>3.74</v>
      </c>
    </row>
    <row r="56" spans="1:16" s="270" customFormat="1" ht="27" customHeight="1">
      <c r="A56" s="230" t="s">
        <v>417</v>
      </c>
      <c r="B56" s="271" t="s">
        <v>418</v>
      </c>
      <c r="C56" s="227">
        <v>35</v>
      </c>
      <c r="D56" s="256" t="s">
        <v>392</v>
      </c>
      <c r="E56" s="256" t="s">
        <v>393</v>
      </c>
      <c r="F56" s="274" t="s">
        <v>411</v>
      </c>
      <c r="G56" s="229" t="s">
        <v>371</v>
      </c>
      <c r="H56" s="271" t="s">
        <v>371</v>
      </c>
      <c r="I56" s="271" t="s">
        <v>371</v>
      </c>
      <c r="J56" s="238">
        <v>34949.4</v>
      </c>
      <c r="K56" s="238"/>
      <c r="L56" s="238"/>
      <c r="M56" s="238">
        <v>49.7</v>
      </c>
      <c r="N56" s="238">
        <v>2.14</v>
      </c>
      <c r="O56" s="238">
        <f t="shared" si="0"/>
        <v>34996.96</v>
      </c>
      <c r="P56" s="289">
        <v>0.94</v>
      </c>
    </row>
    <row r="57" spans="1:16" s="270" customFormat="1" ht="16.5" customHeight="1">
      <c r="A57" s="66" t="s">
        <v>305</v>
      </c>
      <c r="B57" s="66"/>
      <c r="C57" s="182"/>
      <c r="D57" s="185"/>
      <c r="E57" s="185"/>
      <c r="F57" s="185"/>
      <c r="G57" s="182"/>
      <c r="H57" s="185"/>
      <c r="I57" s="185"/>
      <c r="J57" s="185"/>
      <c r="K57" s="185"/>
      <c r="L57" s="185"/>
      <c r="M57" s="185"/>
      <c r="N57" s="185"/>
      <c r="O57" s="238"/>
      <c r="P57" s="289"/>
    </row>
    <row r="58" spans="1:16" s="270" customFormat="1" ht="9.75" customHeight="1">
      <c r="A58" s="66"/>
      <c r="B58" s="66"/>
      <c r="C58" s="182"/>
      <c r="D58" s="185"/>
      <c r="E58" s="185"/>
      <c r="F58" s="185"/>
      <c r="G58" s="182"/>
      <c r="H58" s="185"/>
      <c r="I58" s="185"/>
      <c r="J58" s="185"/>
      <c r="K58" s="185"/>
      <c r="L58" s="185"/>
      <c r="M58" s="185"/>
      <c r="N58" s="185"/>
      <c r="O58" s="238"/>
      <c r="P58" s="289"/>
    </row>
    <row r="59" spans="1:16" s="270" customFormat="1" ht="15.75" customHeight="1">
      <c r="A59" s="66" t="s">
        <v>306</v>
      </c>
      <c r="B59" s="66"/>
      <c r="C59" s="182"/>
      <c r="D59" s="185"/>
      <c r="E59" s="185"/>
      <c r="F59" s="185"/>
      <c r="G59" s="182"/>
      <c r="H59" s="185"/>
      <c r="I59" s="185"/>
      <c r="J59" s="185"/>
      <c r="K59" s="185"/>
      <c r="L59" s="185"/>
      <c r="M59" s="185"/>
      <c r="N59" s="185"/>
      <c r="O59" s="238"/>
      <c r="P59" s="289"/>
    </row>
    <row r="60" spans="1:16" s="270" customFormat="1" ht="25.5">
      <c r="A60" s="230" t="s">
        <v>375</v>
      </c>
      <c r="B60" s="271" t="s">
        <v>376</v>
      </c>
      <c r="C60" s="227">
        <v>26</v>
      </c>
      <c r="D60" s="256" t="s">
        <v>392</v>
      </c>
      <c r="E60" s="256" t="s">
        <v>393</v>
      </c>
      <c r="F60" s="66" t="s">
        <v>398</v>
      </c>
      <c r="G60" s="229" t="s">
        <v>377</v>
      </c>
      <c r="H60" s="271" t="s">
        <v>371</v>
      </c>
      <c r="I60" s="271" t="s">
        <v>371</v>
      </c>
      <c r="J60" s="238">
        <v>50414.62</v>
      </c>
      <c r="K60" s="238">
        <f>8619-M60</f>
        <v>8608.08</v>
      </c>
      <c r="L60" s="238">
        <v>7544.38</v>
      </c>
      <c r="M60" s="238">
        <v>10.92</v>
      </c>
      <c r="N60" s="219"/>
      <c r="O60" s="238">
        <f>J60+K60-L60+M60-N60</f>
        <v>51489.240000000005</v>
      </c>
      <c r="P60" s="289">
        <v>1.383</v>
      </c>
    </row>
    <row r="61" spans="1:16" s="270" customFormat="1" ht="12.75">
      <c r="A61" s="66"/>
      <c r="B61" s="66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288"/>
    </row>
    <row r="62" spans="1:16" s="270" customFormat="1" ht="14.25" customHeight="1">
      <c r="A62" s="66" t="s">
        <v>307</v>
      </c>
      <c r="B62" s="66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288"/>
    </row>
    <row r="63" spans="1:16" s="270" customFormat="1" ht="12.7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288"/>
    </row>
    <row r="64" spans="1:16" s="270" customFormat="1" ht="12.75">
      <c r="A64" s="184" t="s">
        <v>319</v>
      </c>
      <c r="B64" s="185"/>
      <c r="C64" s="185"/>
      <c r="D64" s="185"/>
      <c r="E64" s="185"/>
      <c r="F64" s="185"/>
      <c r="G64" s="185"/>
      <c r="H64" s="185"/>
      <c r="I64" s="185"/>
      <c r="J64" s="272">
        <f aca="true" t="shared" si="1" ref="J64:O64">SUM(J47:J63)</f>
        <v>1478402.73</v>
      </c>
      <c r="K64" s="272">
        <f t="shared" si="1"/>
        <v>80945.28</v>
      </c>
      <c r="L64" s="272">
        <f t="shared" si="1"/>
        <v>81805.81000000001</v>
      </c>
      <c r="M64" s="272">
        <f>SUM(M47:M63)</f>
        <v>853.33</v>
      </c>
      <c r="N64" s="272">
        <f t="shared" si="1"/>
        <v>1656.69</v>
      </c>
      <c r="O64" s="272">
        <f t="shared" si="1"/>
        <v>1476738.84</v>
      </c>
      <c r="P64" s="290">
        <v>39.666</v>
      </c>
    </row>
    <row r="65" spans="1:18" s="239" customFormat="1" ht="29.25" customHeight="1">
      <c r="A65" s="66" t="s">
        <v>320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287"/>
      <c r="R65" s="270"/>
    </row>
    <row r="66" spans="1:16" s="270" customFormat="1" ht="12.75">
      <c r="A66" s="66" t="s">
        <v>321</v>
      </c>
      <c r="B66" s="66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288"/>
    </row>
    <row r="67" spans="1:16" s="270" customFormat="1" ht="12.75">
      <c r="A67" s="186"/>
      <c r="B67" s="186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288"/>
    </row>
    <row r="68" spans="1:16" s="270" customFormat="1" ht="12.75">
      <c r="A68" s="66" t="s">
        <v>322</v>
      </c>
      <c r="B68" s="66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288"/>
    </row>
    <row r="69" spans="1:16" s="270" customFormat="1" ht="12.75">
      <c r="A69" s="186"/>
      <c r="B69" s="186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288"/>
    </row>
    <row r="70" spans="1:16" s="270" customFormat="1" ht="12.75">
      <c r="A70" s="66" t="s">
        <v>20</v>
      </c>
      <c r="B70" s="66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288"/>
    </row>
    <row r="71" spans="1:16" s="270" customFormat="1" ht="13.5">
      <c r="A71" s="275"/>
      <c r="B71" s="2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288"/>
    </row>
    <row r="72" spans="1:16" s="270" customFormat="1" ht="13.5">
      <c r="A72" s="184" t="s">
        <v>323</v>
      </c>
      <c r="B72" s="27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288"/>
    </row>
    <row r="73" spans="1:18" s="239" customFormat="1" ht="12.75">
      <c r="A73" s="66" t="s">
        <v>324</v>
      </c>
      <c r="B73" s="66"/>
      <c r="C73" s="66" t="s">
        <v>108</v>
      </c>
      <c r="D73" s="66" t="s">
        <v>108</v>
      </c>
      <c r="E73" s="66"/>
      <c r="F73" s="66" t="s">
        <v>108</v>
      </c>
      <c r="G73" s="66"/>
      <c r="H73" s="66"/>
      <c r="I73" s="66"/>
      <c r="J73" s="66" t="s">
        <v>108</v>
      </c>
      <c r="K73" s="66" t="s">
        <v>108</v>
      </c>
      <c r="L73" s="66"/>
      <c r="M73" s="66"/>
      <c r="N73" s="66" t="s">
        <v>108</v>
      </c>
      <c r="O73" s="66" t="s">
        <v>108</v>
      </c>
      <c r="P73" s="287"/>
      <c r="R73" s="270"/>
    </row>
    <row r="74" spans="1:18" s="239" customFormat="1" ht="12.75">
      <c r="A74" s="186"/>
      <c r="B74" s="18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287"/>
      <c r="R74" s="270"/>
    </row>
    <row r="75" spans="1:18" s="239" customFormat="1" ht="12.75">
      <c r="A75" s="184" t="s">
        <v>325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287"/>
      <c r="R75" s="270"/>
    </row>
    <row r="76" spans="1:18" s="239" customFormat="1" ht="12.75">
      <c r="A76" s="276" t="s">
        <v>326</v>
      </c>
      <c r="B76" s="66"/>
      <c r="C76" s="66" t="s">
        <v>108</v>
      </c>
      <c r="D76" s="66" t="s">
        <v>108</v>
      </c>
      <c r="E76" s="66"/>
      <c r="F76" s="66" t="s">
        <v>108</v>
      </c>
      <c r="G76" s="66"/>
      <c r="H76" s="66"/>
      <c r="I76" s="66"/>
      <c r="J76" s="66" t="s">
        <v>108</v>
      </c>
      <c r="K76" s="66" t="s">
        <v>108</v>
      </c>
      <c r="L76" s="66"/>
      <c r="M76" s="66"/>
      <c r="N76" s="66" t="s">
        <v>108</v>
      </c>
      <c r="O76" s="66" t="s">
        <v>108</v>
      </c>
      <c r="P76" s="287"/>
      <c r="R76" s="270"/>
    </row>
    <row r="77" spans="1:18" s="239" customFormat="1" ht="38.25" customHeight="1">
      <c r="A77" s="277" t="s">
        <v>327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287"/>
      <c r="R77" s="270"/>
    </row>
    <row r="78" spans="1:18" s="239" customFormat="1" ht="15" customHeight="1">
      <c r="A78" s="66" t="s">
        <v>301</v>
      </c>
      <c r="B78" s="66"/>
      <c r="C78" s="66" t="s">
        <v>108</v>
      </c>
      <c r="D78" s="66" t="s">
        <v>108</v>
      </c>
      <c r="E78" s="66"/>
      <c r="F78" s="66" t="s">
        <v>108</v>
      </c>
      <c r="G78" s="66"/>
      <c r="H78" s="66"/>
      <c r="I78" s="66"/>
      <c r="J78" s="66" t="s">
        <v>108</v>
      </c>
      <c r="K78" s="66" t="s">
        <v>108</v>
      </c>
      <c r="L78" s="66"/>
      <c r="M78" s="66"/>
      <c r="N78" s="66" t="s">
        <v>108</v>
      </c>
      <c r="O78" s="66" t="s">
        <v>108</v>
      </c>
      <c r="P78" s="287"/>
      <c r="R78" s="270"/>
    </row>
    <row r="79" spans="1:16" s="270" customFormat="1" ht="12.7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288"/>
    </row>
    <row r="80" spans="1:16" s="270" customFormat="1" ht="12.75">
      <c r="A80" s="184" t="s">
        <v>316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288"/>
    </row>
    <row r="81" spans="1:18" s="239" customFormat="1" ht="27.75" customHeight="1">
      <c r="A81" s="66" t="s">
        <v>317</v>
      </c>
      <c r="B81" s="66"/>
      <c r="C81" s="66" t="s">
        <v>108</v>
      </c>
      <c r="D81" s="66" t="s">
        <v>108</v>
      </c>
      <c r="E81" s="66"/>
      <c r="F81" s="66" t="s">
        <v>108</v>
      </c>
      <c r="G81" s="66"/>
      <c r="H81" s="66"/>
      <c r="I81" s="66"/>
      <c r="J81" s="66" t="s">
        <v>108</v>
      </c>
      <c r="K81" s="66" t="s">
        <v>108</v>
      </c>
      <c r="L81" s="66"/>
      <c r="M81" s="66"/>
      <c r="N81" s="66" t="s">
        <v>108</v>
      </c>
      <c r="O81" s="66" t="s">
        <v>108</v>
      </c>
      <c r="P81" s="287"/>
      <c r="R81" s="270"/>
    </row>
    <row r="82" spans="1:18" s="239" customFormat="1" ht="14.25" customHeight="1">
      <c r="A82" s="66" t="s">
        <v>318</v>
      </c>
      <c r="B82" s="66"/>
      <c r="C82" s="66" t="s">
        <v>108</v>
      </c>
      <c r="D82" s="66" t="s">
        <v>108</v>
      </c>
      <c r="E82" s="66"/>
      <c r="F82" s="66" t="s">
        <v>108</v>
      </c>
      <c r="G82" s="66"/>
      <c r="H82" s="66"/>
      <c r="I82" s="66"/>
      <c r="J82" s="66" t="s">
        <v>108</v>
      </c>
      <c r="K82" s="66" t="s">
        <v>108</v>
      </c>
      <c r="L82" s="66"/>
      <c r="M82" s="66"/>
      <c r="N82" s="66" t="s">
        <v>108</v>
      </c>
      <c r="O82" s="66" t="s">
        <v>108</v>
      </c>
      <c r="P82" s="287"/>
      <c r="R82" s="270"/>
    </row>
    <row r="83" spans="1:16" s="270" customFormat="1" ht="16.5" customHeight="1">
      <c r="A83" s="66" t="s">
        <v>304</v>
      </c>
      <c r="B83" s="66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288"/>
    </row>
    <row r="84" spans="1:16" s="270" customFormat="1" ht="9.75" customHeight="1">
      <c r="A84" s="66"/>
      <c r="B84" s="66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288"/>
    </row>
    <row r="85" spans="1:16" s="270" customFormat="1" ht="14.25" customHeight="1">
      <c r="A85" s="66" t="s">
        <v>305</v>
      </c>
      <c r="B85" s="66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288"/>
    </row>
    <row r="86" spans="1:16" s="270" customFormat="1" ht="9.75" customHeight="1">
      <c r="A86" s="66"/>
      <c r="B86" s="66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288"/>
    </row>
    <row r="87" spans="1:16" s="270" customFormat="1" ht="15.75" customHeight="1">
      <c r="A87" s="66" t="s">
        <v>306</v>
      </c>
      <c r="B87" s="66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288"/>
    </row>
    <row r="88" spans="1:16" s="270" customFormat="1" ht="12.75">
      <c r="A88" s="66"/>
      <c r="B88" s="66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288"/>
    </row>
    <row r="89" spans="1:16" s="270" customFormat="1" ht="12.75">
      <c r="A89" s="66"/>
      <c r="B89" s="66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288"/>
    </row>
    <row r="90" spans="1:16" s="270" customFormat="1" ht="14.25" customHeight="1">
      <c r="A90" s="66" t="s">
        <v>307</v>
      </c>
      <c r="B90" s="66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288"/>
    </row>
    <row r="91" spans="1:16" s="270" customFormat="1" ht="12.75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288"/>
    </row>
    <row r="92" spans="1:16" s="270" customFormat="1" ht="12.75">
      <c r="A92" s="184" t="s">
        <v>319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288"/>
    </row>
    <row r="93" spans="1:18" s="239" customFormat="1" ht="28.5" customHeight="1">
      <c r="A93" s="66" t="s">
        <v>328</v>
      </c>
      <c r="B93" s="66"/>
      <c r="C93" s="66" t="s">
        <v>108</v>
      </c>
      <c r="D93" s="66" t="s">
        <v>108</v>
      </c>
      <c r="E93" s="66"/>
      <c r="F93" s="66" t="s">
        <v>108</v>
      </c>
      <c r="G93" s="66"/>
      <c r="H93" s="66"/>
      <c r="I93" s="66"/>
      <c r="J93" s="66" t="s">
        <v>108</v>
      </c>
      <c r="K93" s="66" t="s">
        <v>108</v>
      </c>
      <c r="L93" s="66"/>
      <c r="M93" s="66"/>
      <c r="N93" s="66" t="s">
        <v>108</v>
      </c>
      <c r="O93" s="66" t="s">
        <v>108</v>
      </c>
      <c r="P93" s="287"/>
      <c r="R93" s="270"/>
    </row>
    <row r="94" spans="1:18" s="239" customFormat="1" ht="12.75">
      <c r="A94" s="186"/>
      <c r="B94" s="18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287"/>
      <c r="R94" s="270"/>
    </row>
    <row r="95" spans="1:18" s="239" customFormat="1" ht="12.75">
      <c r="A95" s="184" t="s">
        <v>323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287"/>
      <c r="R95" s="270"/>
    </row>
    <row r="96" spans="1:18" s="239" customFormat="1" ht="12.75">
      <c r="A96" s="276" t="s">
        <v>329</v>
      </c>
      <c r="B96" s="66"/>
      <c r="C96" s="66" t="s">
        <v>108</v>
      </c>
      <c r="D96" s="66" t="s">
        <v>108</v>
      </c>
      <c r="E96" s="66"/>
      <c r="F96" s="66" t="s">
        <v>108</v>
      </c>
      <c r="G96" s="66"/>
      <c r="H96" s="66"/>
      <c r="I96" s="66"/>
      <c r="J96" s="66" t="s">
        <v>108</v>
      </c>
      <c r="K96" s="66" t="s">
        <v>108</v>
      </c>
      <c r="L96" s="66"/>
      <c r="M96" s="66"/>
      <c r="N96" s="66" t="s">
        <v>108</v>
      </c>
      <c r="O96" s="66" t="s">
        <v>108</v>
      </c>
      <c r="P96" s="287"/>
      <c r="R96" s="270"/>
    </row>
    <row r="97" spans="1:18" s="239" customFormat="1" ht="12.75">
      <c r="A97" s="184" t="s">
        <v>330</v>
      </c>
      <c r="B97" s="66"/>
      <c r="C97" s="66"/>
      <c r="D97" s="66"/>
      <c r="E97" s="66"/>
      <c r="F97" s="66"/>
      <c r="G97" s="66"/>
      <c r="H97" s="66"/>
      <c r="I97" s="66"/>
      <c r="J97" s="272">
        <f>J64+J43</f>
        <v>1579402.73</v>
      </c>
      <c r="K97" s="272">
        <f>K64+K43</f>
        <v>86805.02</v>
      </c>
      <c r="L97" s="272">
        <f>L64+L43</f>
        <v>84765.98000000001</v>
      </c>
      <c r="M97" s="272">
        <f>M64+M43</f>
        <v>853.33</v>
      </c>
      <c r="N97" s="272">
        <f>N64+N43</f>
        <v>1656.69</v>
      </c>
      <c r="O97" s="272">
        <f>J97+K97-L97+M97-N97</f>
        <v>1580638.4100000001</v>
      </c>
      <c r="P97" s="290">
        <v>42.457</v>
      </c>
      <c r="R97" s="270"/>
    </row>
    <row r="98" spans="1:15" ht="49.5" customHeight="1">
      <c r="A98" s="299" t="s">
        <v>419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197"/>
    </row>
    <row r="99" spans="1:15" ht="12.75">
      <c r="A99" s="250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</row>
    <row r="100" spans="1:15" ht="12.75">
      <c r="A100" s="9" t="s">
        <v>420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</row>
    <row r="101" spans="1:15" ht="12.75">
      <c r="A101" s="241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278"/>
    </row>
    <row r="102" spans="1:15" ht="12.75">
      <c r="A102" s="241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</row>
    <row r="103" spans="1:16" s="239" customFormat="1" ht="12">
      <c r="A103" s="279"/>
      <c r="B103" s="279"/>
      <c r="C103" s="279"/>
      <c r="D103" s="279"/>
      <c r="E103" s="279"/>
      <c r="F103" s="279"/>
      <c r="G103" s="279"/>
      <c r="H103" s="279"/>
      <c r="I103" s="279"/>
      <c r="J103" s="279"/>
      <c r="K103" s="280"/>
      <c r="L103" s="280"/>
      <c r="M103" s="280"/>
      <c r="P103" s="292"/>
    </row>
    <row r="104" spans="2:15" ht="12.75" customHeight="1">
      <c r="B104" s="197"/>
      <c r="C104" s="281"/>
      <c r="D104" s="264"/>
      <c r="E104" s="281" t="s">
        <v>331</v>
      </c>
      <c r="F104" s="264"/>
      <c r="G104" s="264"/>
      <c r="H104" s="264"/>
      <c r="I104" s="264"/>
      <c r="J104" s="265"/>
      <c r="K104" s="298" t="s">
        <v>380</v>
      </c>
      <c r="L104" s="298"/>
      <c r="M104" s="298"/>
      <c r="N104" s="298"/>
      <c r="O104" s="264"/>
    </row>
    <row r="105" spans="1:16" s="239" customFormat="1" ht="12">
      <c r="A105" s="279"/>
      <c r="B105" s="279"/>
      <c r="C105" s="279"/>
      <c r="D105" s="279"/>
      <c r="E105" s="279"/>
      <c r="F105" s="279"/>
      <c r="G105" s="279"/>
      <c r="H105" s="279"/>
      <c r="I105" s="279"/>
      <c r="J105" s="279"/>
      <c r="K105" s="280"/>
      <c r="L105" s="280"/>
      <c r="M105" s="280"/>
      <c r="P105" s="292"/>
    </row>
    <row r="106" spans="1:16" s="239" customFormat="1" ht="12">
      <c r="A106" s="279"/>
      <c r="B106" s="279"/>
      <c r="C106" s="279"/>
      <c r="D106" s="279"/>
      <c r="E106" s="279"/>
      <c r="F106" s="279" t="s">
        <v>378</v>
      </c>
      <c r="G106" s="279"/>
      <c r="H106" s="279"/>
      <c r="I106" s="279"/>
      <c r="J106" s="279"/>
      <c r="K106" s="280"/>
      <c r="L106" s="280" t="s">
        <v>379</v>
      </c>
      <c r="M106" s="280"/>
      <c r="P106" s="292"/>
    </row>
    <row r="107" spans="11:16" s="239" customFormat="1" ht="12">
      <c r="K107" s="282"/>
      <c r="L107" s="282"/>
      <c r="M107" s="282"/>
      <c r="P107" s="292"/>
    </row>
    <row r="108" spans="11:16" s="239" customFormat="1" ht="12">
      <c r="K108" s="282"/>
      <c r="L108" s="282"/>
      <c r="M108" s="282"/>
      <c r="P108" s="292"/>
    </row>
    <row r="109" spans="11:16" s="239" customFormat="1" ht="12">
      <c r="K109" s="282"/>
      <c r="L109" s="282"/>
      <c r="M109" s="282"/>
      <c r="P109" s="292"/>
    </row>
    <row r="110" spans="11:16" s="239" customFormat="1" ht="12">
      <c r="K110" s="282"/>
      <c r="L110" s="282"/>
      <c r="M110" s="282"/>
      <c r="P110" s="292"/>
    </row>
    <row r="111" spans="11:16" s="239" customFormat="1" ht="12">
      <c r="K111" s="282"/>
      <c r="L111" s="282"/>
      <c r="M111" s="282"/>
      <c r="P111" s="292"/>
    </row>
    <row r="112" spans="11:16" s="239" customFormat="1" ht="12">
      <c r="K112" s="282"/>
      <c r="L112" s="282"/>
      <c r="M112" s="282"/>
      <c r="P112" s="292"/>
    </row>
    <row r="113" spans="11:16" s="239" customFormat="1" ht="12">
      <c r="K113" s="282"/>
      <c r="L113" s="282"/>
      <c r="M113" s="282"/>
      <c r="P113" s="292"/>
    </row>
    <row r="114" spans="11:16" s="239" customFormat="1" ht="12">
      <c r="K114" s="282"/>
      <c r="L114" s="282"/>
      <c r="M114" s="282"/>
      <c r="P114" s="292"/>
    </row>
    <row r="115" spans="6:16" s="239" customFormat="1" ht="12">
      <c r="F115" s="279"/>
      <c r="G115" s="279"/>
      <c r="H115" s="279"/>
      <c r="I115" s="279"/>
      <c r="K115" s="282"/>
      <c r="L115" s="282"/>
      <c r="M115" s="282"/>
      <c r="P115" s="292"/>
    </row>
    <row r="116" spans="11:16" s="239" customFormat="1" ht="12">
      <c r="K116" s="282"/>
      <c r="L116" s="282"/>
      <c r="M116" s="282"/>
      <c r="P116" s="292"/>
    </row>
    <row r="117" spans="11:16" s="239" customFormat="1" ht="12">
      <c r="K117" s="282"/>
      <c r="L117" s="282"/>
      <c r="M117" s="282"/>
      <c r="P117" s="292"/>
    </row>
    <row r="118" spans="11:16" s="239" customFormat="1" ht="12">
      <c r="K118" s="282"/>
      <c r="L118" s="282"/>
      <c r="M118" s="282"/>
      <c r="P118" s="292"/>
    </row>
    <row r="119" spans="11:16" s="239" customFormat="1" ht="12">
      <c r="K119" s="282"/>
      <c r="L119" s="282"/>
      <c r="M119" s="282"/>
      <c r="P119" s="292"/>
    </row>
    <row r="120" spans="11:16" s="239" customFormat="1" ht="12">
      <c r="K120" s="282"/>
      <c r="L120" s="282"/>
      <c r="M120" s="282"/>
      <c r="P120" s="292"/>
    </row>
    <row r="121" spans="11:16" s="239" customFormat="1" ht="12">
      <c r="K121" s="282"/>
      <c r="L121" s="282"/>
      <c r="M121" s="282"/>
      <c r="P121" s="292"/>
    </row>
    <row r="122" spans="11:16" s="239" customFormat="1" ht="12">
      <c r="K122" s="282"/>
      <c r="L122" s="282"/>
      <c r="M122" s="282"/>
      <c r="P122" s="292"/>
    </row>
    <row r="123" spans="11:16" s="239" customFormat="1" ht="12">
      <c r="K123" s="282"/>
      <c r="L123" s="282"/>
      <c r="M123" s="282"/>
      <c r="P123" s="292"/>
    </row>
    <row r="124" spans="11:16" s="239" customFormat="1" ht="12">
      <c r="K124" s="282"/>
      <c r="L124" s="282"/>
      <c r="M124" s="282"/>
      <c r="P124" s="292"/>
    </row>
    <row r="125" spans="11:16" s="239" customFormat="1" ht="12">
      <c r="K125" s="282"/>
      <c r="L125" s="282"/>
      <c r="M125" s="282"/>
      <c r="P125" s="292"/>
    </row>
    <row r="126" spans="11:16" s="239" customFormat="1" ht="12">
      <c r="K126" s="282"/>
      <c r="L126" s="282"/>
      <c r="M126" s="282"/>
      <c r="P126" s="292"/>
    </row>
    <row r="127" spans="11:16" s="239" customFormat="1" ht="12">
      <c r="K127" s="282"/>
      <c r="L127" s="282"/>
      <c r="M127" s="282"/>
      <c r="P127" s="292"/>
    </row>
    <row r="128" spans="11:16" s="239" customFormat="1" ht="12">
      <c r="K128" s="282"/>
      <c r="L128" s="282"/>
      <c r="M128" s="282"/>
      <c r="P128" s="292"/>
    </row>
    <row r="129" spans="11:16" s="239" customFormat="1" ht="12">
      <c r="K129" s="282"/>
      <c r="L129" s="282"/>
      <c r="M129" s="282"/>
      <c r="P129" s="292"/>
    </row>
    <row r="130" spans="11:16" s="239" customFormat="1" ht="12">
      <c r="K130" s="282"/>
      <c r="L130" s="282"/>
      <c r="M130" s="282"/>
      <c r="P130" s="292"/>
    </row>
    <row r="131" spans="11:16" s="239" customFormat="1" ht="12">
      <c r="K131" s="282"/>
      <c r="L131" s="282"/>
      <c r="M131" s="282"/>
      <c r="P131" s="292"/>
    </row>
    <row r="132" spans="11:16" s="239" customFormat="1" ht="12">
      <c r="K132" s="282"/>
      <c r="L132" s="282"/>
      <c r="M132" s="282"/>
      <c r="P132" s="292"/>
    </row>
    <row r="133" spans="11:16" s="239" customFormat="1" ht="12">
      <c r="K133" s="282"/>
      <c r="L133" s="282"/>
      <c r="M133" s="282"/>
      <c r="P133" s="292"/>
    </row>
    <row r="134" spans="11:16" s="239" customFormat="1" ht="12">
      <c r="K134" s="282"/>
      <c r="L134" s="282"/>
      <c r="M134" s="282"/>
      <c r="P134" s="292"/>
    </row>
    <row r="135" spans="11:16" s="239" customFormat="1" ht="12">
      <c r="K135" s="282"/>
      <c r="L135" s="282"/>
      <c r="M135" s="282"/>
      <c r="P135" s="292"/>
    </row>
    <row r="136" spans="11:16" s="239" customFormat="1" ht="12">
      <c r="K136" s="282"/>
      <c r="L136" s="282"/>
      <c r="M136" s="282"/>
      <c r="P136" s="292"/>
    </row>
    <row r="137" spans="11:16" s="239" customFormat="1" ht="12">
      <c r="K137" s="282"/>
      <c r="L137" s="282"/>
      <c r="M137" s="282"/>
      <c r="P137" s="292"/>
    </row>
    <row r="138" spans="11:16" s="239" customFormat="1" ht="12">
      <c r="K138" s="282"/>
      <c r="L138" s="282"/>
      <c r="M138" s="282"/>
      <c r="P138" s="292"/>
    </row>
    <row r="139" spans="11:16" s="239" customFormat="1" ht="12">
      <c r="K139" s="282"/>
      <c r="L139" s="282"/>
      <c r="M139" s="282"/>
      <c r="P139" s="292"/>
    </row>
    <row r="140" spans="11:16" s="239" customFormat="1" ht="12">
      <c r="K140" s="282"/>
      <c r="L140" s="282"/>
      <c r="M140" s="282"/>
      <c r="P140" s="292"/>
    </row>
    <row r="141" spans="11:16" s="239" customFormat="1" ht="12">
      <c r="K141" s="282"/>
      <c r="L141" s="282"/>
      <c r="M141" s="282"/>
      <c r="P141" s="292"/>
    </row>
    <row r="142" spans="11:16" s="239" customFormat="1" ht="12">
      <c r="K142" s="282"/>
      <c r="L142" s="282"/>
      <c r="M142" s="282"/>
      <c r="P142" s="292"/>
    </row>
  </sheetData>
  <mergeCells count="23">
    <mergeCell ref="P10:P14"/>
    <mergeCell ref="B11:B14"/>
    <mergeCell ref="C11:C14"/>
    <mergeCell ref="J11:J14"/>
    <mergeCell ref="K11:N11"/>
    <mergeCell ref="O11:O14"/>
    <mergeCell ref="K12:L13"/>
    <mergeCell ref="M12:N13"/>
    <mergeCell ref="G11:G14"/>
    <mergeCell ref="M1:N1"/>
    <mergeCell ref="O1:P1"/>
    <mergeCell ref="G4:I4"/>
    <mergeCell ref="M6:P6"/>
    <mergeCell ref="F11:F14"/>
    <mergeCell ref="H11:H14"/>
    <mergeCell ref="I11:I14"/>
    <mergeCell ref="K104:N104"/>
    <mergeCell ref="A98:N98"/>
    <mergeCell ref="A10:A14"/>
    <mergeCell ref="J10:O10"/>
    <mergeCell ref="D11:D14"/>
    <mergeCell ref="E11:E14"/>
    <mergeCell ref="B10:I10"/>
  </mergeCells>
  <printOptions/>
  <pageMargins left="0.25" right="0.28" top="0.57" bottom="0.42" header="0.3" footer="0.31"/>
  <pageSetup fitToHeight="3" fitToWidth="1" horizontalDpi="300" verticalDpi="300" orientation="landscape" paperSize="9" scale="7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6" sqref="A36"/>
    </sheetView>
  </sheetViews>
  <sheetFormatPr defaultColWidth="9.140625" defaultRowHeight="12.75"/>
  <cols>
    <col min="1" max="1" width="33.14062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1.7109375" style="24" bestFit="1" customWidth="1"/>
    <col min="8" max="16384" width="9.140625" style="24" customWidth="1"/>
  </cols>
  <sheetData>
    <row r="1" spans="2:5" ht="24" customHeight="1">
      <c r="B1" s="189"/>
      <c r="C1" s="189"/>
      <c r="D1" s="349"/>
      <c r="E1" s="350"/>
    </row>
    <row r="2" spans="1:4" ht="12.75">
      <c r="A2" s="190"/>
      <c r="B2" s="189"/>
      <c r="C2" s="351" t="s">
        <v>332</v>
      </c>
      <c r="D2" s="352"/>
    </row>
    <row r="3" spans="1:4" ht="12.75">
      <c r="A3" s="190"/>
      <c r="B3" s="189"/>
      <c r="C3" s="191"/>
      <c r="D3" s="192"/>
    </row>
    <row r="4" spans="1:5" ht="14.25">
      <c r="A4" s="190"/>
      <c r="B4" s="247" t="s">
        <v>106</v>
      </c>
      <c r="C4" s="190"/>
      <c r="D4" s="190"/>
      <c r="E4" s="248"/>
    </row>
    <row r="5" spans="1:5" ht="14.25">
      <c r="A5" s="353" t="s">
        <v>333</v>
      </c>
      <c r="B5" s="353"/>
      <c r="C5" s="354"/>
      <c r="D5" s="306"/>
      <c r="E5" s="306"/>
    </row>
    <row r="6" spans="1:5" ht="14.25">
      <c r="A6" s="193"/>
      <c r="B6" s="193"/>
      <c r="C6" s="27"/>
      <c r="D6" s="175"/>
      <c r="E6" s="175"/>
    </row>
    <row r="7" spans="1:4" ht="14.25">
      <c r="A7" s="174"/>
      <c r="B7" s="174"/>
      <c r="C7" s="174"/>
      <c r="D7" s="177"/>
    </row>
    <row r="8" spans="1:6" ht="12.75">
      <c r="A8" s="355"/>
      <c r="B8" s="355"/>
      <c r="C8" s="314" t="s">
        <v>210</v>
      </c>
      <c r="D8" s="314"/>
      <c r="E8" s="314"/>
      <c r="F8" s="314"/>
    </row>
    <row r="9" spans="1:4" ht="18" customHeight="1">
      <c r="A9" s="203" t="s">
        <v>70</v>
      </c>
      <c r="B9" s="194"/>
      <c r="C9" s="356"/>
      <c r="D9" s="356"/>
    </row>
    <row r="10" spans="1:4" ht="12.75">
      <c r="A10" s="203" t="s">
        <v>407</v>
      </c>
      <c r="B10" s="180"/>
      <c r="C10" s="189"/>
      <c r="D10" s="189"/>
    </row>
    <row r="11" spans="1:4" ht="12.75">
      <c r="A11" s="22"/>
      <c r="B11" s="8"/>
      <c r="C11" s="8"/>
      <c r="D11" s="176" t="s">
        <v>73</v>
      </c>
    </row>
    <row r="12" spans="1:4" ht="27.75" customHeight="1">
      <c r="A12" s="296" t="s">
        <v>334</v>
      </c>
      <c r="B12" s="329" t="s">
        <v>335</v>
      </c>
      <c r="C12" s="329"/>
      <c r="D12" s="329" t="s">
        <v>336</v>
      </c>
    </row>
    <row r="13" spans="1:4" ht="38.25" customHeight="1">
      <c r="A13" s="357"/>
      <c r="B13" s="42" t="s">
        <v>337</v>
      </c>
      <c r="C13" s="42" t="s">
        <v>338</v>
      </c>
      <c r="D13" s="329"/>
    </row>
    <row r="14" spans="1:4" ht="12.75">
      <c r="A14" s="195" t="s">
        <v>6</v>
      </c>
      <c r="B14" s="61">
        <v>1</v>
      </c>
      <c r="C14" s="61">
        <v>3</v>
      </c>
      <c r="D14" s="61">
        <v>4</v>
      </c>
    </row>
    <row r="15" spans="1:4" ht="12.75">
      <c r="A15" s="185" t="s">
        <v>339</v>
      </c>
      <c r="B15" s="65" t="s">
        <v>108</v>
      </c>
      <c r="C15" s="65"/>
      <c r="D15" s="65" t="s">
        <v>108</v>
      </c>
    </row>
    <row r="16" spans="1:4" ht="12.75">
      <c r="A16" s="66" t="s">
        <v>340</v>
      </c>
      <c r="B16" s="74"/>
      <c r="C16" s="74"/>
      <c r="D16" s="65" t="s">
        <v>108</v>
      </c>
    </row>
    <row r="17" spans="1:4" ht="12.75">
      <c r="A17" s="66"/>
      <c r="B17" s="74"/>
      <c r="C17" s="74"/>
      <c r="D17" s="65"/>
    </row>
    <row r="18" spans="1:4" ht="12.75">
      <c r="A18" s="66"/>
      <c r="B18" s="74"/>
      <c r="C18" s="74"/>
      <c r="D18" s="65"/>
    </row>
    <row r="19" spans="1:4" ht="12.75">
      <c r="A19" s="184" t="s">
        <v>341</v>
      </c>
      <c r="B19" s="183">
        <v>0</v>
      </c>
      <c r="C19" s="183">
        <v>0</v>
      </c>
      <c r="D19" s="65"/>
    </row>
    <row r="20" spans="1:4" ht="12.75">
      <c r="A20" s="66" t="s">
        <v>342</v>
      </c>
      <c r="B20" s="74"/>
      <c r="C20" s="74"/>
      <c r="D20" s="65" t="s">
        <v>108</v>
      </c>
    </row>
    <row r="21" spans="1:7" ht="22.5">
      <c r="A21" s="230" t="s">
        <v>389</v>
      </c>
      <c r="B21" s="233">
        <v>101030.3091</v>
      </c>
      <c r="C21" s="216">
        <v>103899.57</v>
      </c>
      <c r="D21" s="293">
        <v>1.939</v>
      </c>
      <c r="G21" s="243"/>
    </row>
    <row r="22" spans="1:4" ht="12.75">
      <c r="A22" s="66"/>
      <c r="B22" s="231"/>
      <c r="C22" s="216"/>
      <c r="D22" s="46"/>
    </row>
    <row r="23" spans="1:4" ht="14.25" customHeight="1">
      <c r="A23" s="184" t="s">
        <v>343</v>
      </c>
      <c r="B23" s="234">
        <f>B21</f>
        <v>101030.3091</v>
      </c>
      <c r="C23" s="217">
        <f>C21</f>
        <v>103899.57</v>
      </c>
      <c r="D23" s="232"/>
    </row>
    <row r="24" spans="1:4" ht="12.75">
      <c r="A24" s="66"/>
      <c r="B24" s="65"/>
      <c r="C24" s="65"/>
      <c r="D24" s="74" t="s">
        <v>108</v>
      </c>
    </row>
    <row r="25" spans="1:4" ht="12.75">
      <c r="A25" s="185" t="s">
        <v>344</v>
      </c>
      <c r="B25" s="65" t="s">
        <v>108</v>
      </c>
      <c r="C25" s="65"/>
      <c r="D25" s="74" t="s">
        <v>108</v>
      </c>
    </row>
    <row r="26" spans="1:4" ht="12.75">
      <c r="A26" s="66" t="s">
        <v>340</v>
      </c>
      <c r="B26" s="74"/>
      <c r="C26" s="74"/>
      <c r="D26" s="196"/>
    </row>
    <row r="27" spans="1:4" ht="12.75">
      <c r="A27" s="66"/>
      <c r="B27" s="74"/>
      <c r="C27" s="74"/>
      <c r="D27" s="196"/>
    </row>
    <row r="28" spans="1:4" ht="12.75">
      <c r="A28" s="66"/>
      <c r="B28" s="74"/>
      <c r="C28" s="74"/>
      <c r="D28" s="196"/>
    </row>
    <row r="29" spans="1:4" ht="12.75">
      <c r="A29" s="184" t="s">
        <v>345</v>
      </c>
      <c r="B29" s="183">
        <v>0</v>
      </c>
      <c r="C29" s="183">
        <v>0</v>
      </c>
      <c r="D29" s="74"/>
    </row>
    <row r="30" spans="1:4" ht="12.75">
      <c r="A30" s="66" t="s">
        <v>346</v>
      </c>
      <c r="B30" s="74"/>
      <c r="C30" s="74"/>
      <c r="D30" s="196"/>
    </row>
    <row r="31" spans="1:4" ht="12.75">
      <c r="A31" s="66"/>
      <c r="B31" s="74"/>
      <c r="C31" s="74"/>
      <c r="D31" s="196"/>
    </row>
    <row r="32" spans="1:4" ht="12.75">
      <c r="A32" s="66"/>
      <c r="B32" s="74"/>
      <c r="C32" s="74"/>
      <c r="D32" s="196"/>
    </row>
    <row r="33" spans="1:4" ht="12.75">
      <c r="A33" s="184" t="s">
        <v>347</v>
      </c>
      <c r="B33" s="183">
        <v>0</v>
      </c>
      <c r="C33" s="183">
        <v>0</v>
      </c>
      <c r="D33" s="65"/>
    </row>
    <row r="34" spans="1:4" ht="15.75" customHeight="1">
      <c r="A34" s="184" t="s">
        <v>348</v>
      </c>
      <c r="B34" s="183">
        <v>0</v>
      </c>
      <c r="C34" s="183">
        <v>0</v>
      </c>
      <c r="D34" s="65"/>
    </row>
    <row r="35" spans="1:4" ht="12.75">
      <c r="A35" s="197"/>
      <c r="B35" s="56"/>
      <c r="C35" s="56"/>
      <c r="D35" s="56"/>
    </row>
    <row r="36" spans="1:4" ht="12.75">
      <c r="A36" s="9" t="s">
        <v>420</v>
      </c>
      <c r="B36" s="56"/>
      <c r="C36" s="56"/>
      <c r="D36" s="56"/>
    </row>
    <row r="37" spans="1:4" ht="12.75">
      <c r="A37" s="9"/>
      <c r="B37" s="56"/>
      <c r="C37" s="56"/>
      <c r="D37" s="56"/>
    </row>
    <row r="38" spans="2:4" ht="11.25" customHeight="1">
      <c r="B38" s="188" t="s">
        <v>331</v>
      </c>
      <c r="C38" s="181"/>
      <c r="D38" s="8"/>
    </row>
    <row r="39" spans="1:4" ht="12">
      <c r="A39" s="92"/>
      <c r="B39" s="91"/>
      <c r="C39" s="91"/>
      <c r="D39" s="92"/>
    </row>
    <row r="40" spans="2:3" ht="12">
      <c r="B40" s="91"/>
      <c r="C40" s="91" t="s">
        <v>381</v>
      </c>
    </row>
    <row r="44" spans="2:4" ht="12.75">
      <c r="B44" s="325" t="s">
        <v>380</v>
      </c>
      <c r="C44" s="325"/>
      <c r="D44" s="325"/>
    </row>
    <row r="45" spans="2:4" ht="12.75">
      <c r="B45" s="187"/>
      <c r="C45" s="8"/>
      <c r="D45" s="8"/>
    </row>
    <row r="46" spans="3:4" ht="12.75">
      <c r="C46" s="223" t="s">
        <v>385</v>
      </c>
      <c r="D46" s="8"/>
    </row>
  </sheetData>
  <mergeCells count="10">
    <mergeCell ref="B44:D44"/>
    <mergeCell ref="D1:E1"/>
    <mergeCell ref="C2:D2"/>
    <mergeCell ref="A5:E5"/>
    <mergeCell ref="A8:B8"/>
    <mergeCell ref="C8:F8"/>
    <mergeCell ref="C9:D9"/>
    <mergeCell ref="A12:A13"/>
    <mergeCell ref="B12:C12"/>
    <mergeCell ref="D12:D13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1" sqref="A31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4" width="9.140625" style="8" customWidth="1"/>
    <col min="5" max="5" width="78.421875" style="8" customWidth="1"/>
    <col min="6" max="16384" width="9.140625" style="8" customWidth="1"/>
  </cols>
  <sheetData>
    <row r="1" ht="12" customHeight="1">
      <c r="C1" s="198" t="s">
        <v>349</v>
      </c>
    </row>
    <row r="2" spans="1:5" ht="14.25" customHeight="1">
      <c r="A2" s="199"/>
      <c r="B2" s="199"/>
      <c r="C2" s="18"/>
      <c r="D2" s="199"/>
      <c r="E2" s="199"/>
    </row>
    <row r="3" spans="1:5" ht="12" customHeight="1">
      <c r="A3" s="310" t="s">
        <v>350</v>
      </c>
      <c r="B3" s="310"/>
      <c r="C3" s="18"/>
      <c r="D3" s="18"/>
      <c r="E3" s="18"/>
    </row>
    <row r="4" spans="1:5" ht="12" customHeight="1">
      <c r="A4" s="305" t="s">
        <v>351</v>
      </c>
      <c r="B4" s="358"/>
      <c r="C4" s="176"/>
      <c r="D4" s="180"/>
      <c r="E4" s="180"/>
    </row>
    <row r="5" spans="1:5" ht="12" customHeight="1">
      <c r="A5" s="176"/>
      <c r="B5" s="176"/>
      <c r="C5" s="176"/>
      <c r="D5" s="180"/>
      <c r="E5" s="180"/>
    </row>
    <row r="6" spans="1:5" ht="12" customHeight="1">
      <c r="A6" s="176"/>
      <c r="B6" s="176"/>
      <c r="C6" s="176"/>
      <c r="D6" s="180"/>
      <c r="E6" s="180"/>
    </row>
    <row r="7" spans="1:5" ht="12" customHeight="1">
      <c r="A7" s="203" t="s">
        <v>70</v>
      </c>
      <c r="B7" s="207" t="s">
        <v>210</v>
      </c>
      <c r="C7" s="207"/>
      <c r="D7" s="207"/>
      <c r="E7" s="207"/>
    </row>
    <row r="8" spans="1:4" ht="12" customHeight="1">
      <c r="A8" s="203" t="s">
        <v>407</v>
      </c>
      <c r="B8" s="180"/>
      <c r="C8" s="201"/>
      <c r="D8" s="18"/>
    </row>
    <row r="9" spans="1:4" ht="12" customHeight="1">
      <c r="A9" s="200"/>
      <c r="B9" s="180"/>
      <c r="C9" s="201"/>
      <c r="D9" s="18"/>
    </row>
    <row r="10" spans="1:4" ht="12" customHeight="1">
      <c r="A10" s="200"/>
      <c r="B10" s="180"/>
      <c r="C10" s="201" t="s">
        <v>73</v>
      </c>
      <c r="D10" s="18"/>
    </row>
    <row r="11" spans="1:5" ht="12" customHeight="1">
      <c r="A11" s="359" t="s">
        <v>110</v>
      </c>
      <c r="B11" s="315" t="s">
        <v>352</v>
      </c>
      <c r="C11" s="315"/>
      <c r="D11" s="180"/>
      <c r="E11" s="180"/>
    </row>
    <row r="12" spans="1:3" ht="26.25" customHeight="1">
      <c r="A12" s="360"/>
      <c r="B12" s="61" t="s">
        <v>353</v>
      </c>
      <c r="C12" s="61" t="s">
        <v>354</v>
      </c>
    </row>
    <row r="13" spans="1:3" ht="12" customHeight="1">
      <c r="A13" s="70" t="s">
        <v>6</v>
      </c>
      <c r="B13" s="70">
        <v>1</v>
      </c>
      <c r="C13" s="70">
        <v>2</v>
      </c>
    </row>
    <row r="14" spans="1:3" ht="12" customHeight="1">
      <c r="A14" s="64" t="s">
        <v>355</v>
      </c>
      <c r="B14" s="65"/>
      <c r="C14" s="65"/>
    </row>
    <row r="15" spans="1:3" ht="12" customHeight="1">
      <c r="A15" s="65" t="s">
        <v>356</v>
      </c>
      <c r="B15" s="218">
        <v>2946</v>
      </c>
      <c r="C15" s="218">
        <v>2946</v>
      </c>
    </row>
    <row r="16" spans="1:7" ht="12" customHeight="1">
      <c r="A16" s="65" t="s">
        <v>357</v>
      </c>
      <c r="B16" s="219">
        <v>54345</v>
      </c>
      <c r="C16" s="219">
        <v>32379</v>
      </c>
      <c r="G16" s="202"/>
    </row>
    <row r="17" spans="1:5" ht="12" customHeight="1">
      <c r="A17" s="65" t="s">
        <v>386</v>
      </c>
      <c r="B17" s="219">
        <v>57299</v>
      </c>
      <c r="C17" s="219">
        <v>54902</v>
      </c>
      <c r="E17" s="241"/>
    </row>
    <row r="18" spans="1:3" ht="12" customHeight="1">
      <c r="A18" s="65" t="s">
        <v>358</v>
      </c>
      <c r="B18" s="218"/>
      <c r="C18" s="218"/>
    </row>
    <row r="19" spans="1:3" ht="12" customHeight="1">
      <c r="A19" s="65" t="s">
        <v>359</v>
      </c>
      <c r="B19" s="218"/>
      <c r="C19" s="218"/>
    </row>
    <row r="20" spans="1:6" ht="12" customHeight="1">
      <c r="A20" s="183" t="s">
        <v>360</v>
      </c>
      <c r="B20" s="221">
        <f>SUM(B15:B19)</f>
        <v>114590</v>
      </c>
      <c r="C20" s="221">
        <f>SUM(C15:C19)</f>
        <v>90227</v>
      </c>
      <c r="E20" s="226"/>
      <c r="F20" s="226"/>
    </row>
    <row r="21" spans="1:5" ht="12" customHeight="1">
      <c r="A21" s="64" t="s">
        <v>361</v>
      </c>
      <c r="B21" s="65"/>
      <c r="C21" s="65"/>
      <c r="E21" s="226"/>
    </row>
    <row r="22" spans="1:5" ht="12" customHeight="1">
      <c r="A22" s="65" t="s">
        <v>362</v>
      </c>
      <c r="B22" s="74"/>
      <c r="C22" s="74"/>
      <c r="E22" s="226"/>
    </row>
    <row r="23" spans="1:3" ht="12" customHeight="1">
      <c r="A23" s="65" t="s">
        <v>363</v>
      </c>
      <c r="B23" s="74"/>
      <c r="C23" s="74"/>
    </row>
    <row r="24" spans="1:3" ht="12" customHeight="1">
      <c r="A24" s="65" t="s">
        <v>364</v>
      </c>
      <c r="B24" s="74"/>
      <c r="C24" s="74"/>
    </row>
    <row r="25" spans="1:3" ht="12" customHeight="1">
      <c r="A25" s="66" t="s">
        <v>365</v>
      </c>
      <c r="B25" s="74"/>
      <c r="C25" s="74"/>
    </row>
    <row r="26" spans="1:3" ht="12" customHeight="1">
      <c r="A26" s="66" t="s">
        <v>366</v>
      </c>
      <c r="B26" s="74"/>
      <c r="C26" s="74"/>
    </row>
    <row r="27" spans="1:3" ht="12" customHeight="1">
      <c r="A27" s="66" t="s">
        <v>367</v>
      </c>
      <c r="B27" s="74"/>
      <c r="C27" s="74"/>
    </row>
    <row r="28" spans="1:3" ht="12" customHeight="1">
      <c r="A28" s="65" t="s">
        <v>359</v>
      </c>
      <c r="B28" s="74"/>
      <c r="C28" s="74"/>
    </row>
    <row r="29" spans="1:3" ht="12" customHeight="1">
      <c r="A29" s="183" t="s">
        <v>368</v>
      </c>
      <c r="B29" s="74"/>
      <c r="C29" s="74"/>
    </row>
    <row r="30" spans="1:4" ht="12" customHeight="1">
      <c r="A30" s="56"/>
      <c r="B30" s="56"/>
      <c r="C30" s="56"/>
      <c r="D30" s="59"/>
    </row>
    <row r="31" spans="1:5" ht="12" customHeight="1">
      <c r="A31" s="9" t="s">
        <v>420</v>
      </c>
      <c r="B31" s="188"/>
      <c r="C31" s="181"/>
      <c r="D31" s="59"/>
      <c r="E31" s="59"/>
    </row>
    <row r="32" spans="1:5" ht="12" customHeight="1">
      <c r="A32" s="9"/>
      <c r="B32" s="188"/>
      <c r="C32" s="181"/>
      <c r="D32" s="59"/>
      <c r="E32" s="59"/>
    </row>
    <row r="33" spans="1:5" ht="12" customHeight="1">
      <c r="A33" s="9"/>
      <c r="B33" s="188"/>
      <c r="C33" s="181"/>
      <c r="D33" s="59"/>
      <c r="E33" s="59"/>
    </row>
    <row r="34" spans="1:5" ht="12" customHeight="1">
      <c r="A34" s="59"/>
      <c r="B34" s="91"/>
      <c r="C34" s="91"/>
      <c r="D34" s="59"/>
      <c r="E34" s="59"/>
    </row>
    <row r="35" spans="1:5" ht="12" customHeight="1">
      <c r="A35" s="59"/>
      <c r="B35" s="188" t="s">
        <v>331</v>
      </c>
      <c r="C35" s="181"/>
      <c r="E35" s="59"/>
    </row>
    <row r="36" spans="2:5" ht="12" customHeight="1">
      <c r="B36" s="91"/>
      <c r="C36" s="91"/>
      <c r="D36" s="92"/>
      <c r="E36" s="59"/>
    </row>
    <row r="37" spans="2:5" ht="12" customHeight="1">
      <c r="B37" s="91"/>
      <c r="C37" s="91" t="s">
        <v>381</v>
      </c>
      <c r="D37" s="24"/>
      <c r="E37" s="59"/>
    </row>
    <row r="38" spans="2:5" ht="12" customHeight="1">
      <c r="B38" s="24"/>
      <c r="C38" s="24"/>
      <c r="D38" s="24"/>
      <c r="E38" s="59"/>
    </row>
    <row r="39" spans="2:5" ht="12" customHeight="1">
      <c r="B39" s="24"/>
      <c r="C39" s="24"/>
      <c r="D39" s="24"/>
      <c r="E39" s="59"/>
    </row>
    <row r="40" spans="2:5" ht="12" customHeight="1">
      <c r="B40" s="24"/>
      <c r="C40" s="24"/>
      <c r="D40" s="24"/>
      <c r="E40" s="59"/>
    </row>
    <row r="41" spans="2:5" ht="12" customHeight="1">
      <c r="B41" s="24"/>
      <c r="C41" s="24"/>
      <c r="D41" s="24"/>
      <c r="E41" s="59"/>
    </row>
    <row r="42" spans="2:5" ht="12" customHeight="1">
      <c r="B42" s="24"/>
      <c r="C42" s="24"/>
      <c r="D42" s="24"/>
      <c r="E42" s="59"/>
    </row>
    <row r="43" spans="2:4" ht="12" customHeight="1">
      <c r="B43" s="24"/>
      <c r="C43" s="24"/>
      <c r="D43" s="24"/>
    </row>
    <row r="44" spans="2:4" ht="12" customHeight="1">
      <c r="B44" s="325" t="s">
        <v>380</v>
      </c>
      <c r="C44" s="325"/>
      <c r="D44" s="325"/>
    </row>
    <row r="45" ht="12" customHeight="1">
      <c r="B45" s="187"/>
    </row>
    <row r="46" spans="2:3" ht="12" customHeight="1">
      <c r="B46" s="24"/>
      <c r="C46" s="223" t="s">
        <v>385</v>
      </c>
    </row>
  </sheetData>
  <mergeCells count="5">
    <mergeCell ref="B44:D44"/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UA010601</cp:lastModifiedBy>
  <cp:lastPrinted>2007-03-29T07:19:33Z</cp:lastPrinted>
  <dcterms:created xsi:type="dcterms:W3CDTF">2004-03-04T10:58:58Z</dcterms:created>
  <dcterms:modified xsi:type="dcterms:W3CDTF">2007-03-29T07:19:39Z</dcterms:modified>
  <cp:category/>
  <cp:version/>
  <cp:contentType/>
  <cp:contentStatus/>
</cp:coreProperties>
</file>