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<sst xmlns="http://schemas.openxmlformats.org/spreadsheetml/2006/main" count="3147" uniqueCount="1494">
  <si>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</si>
  <si>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</si>
  <si>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</si>
  <si>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</si>
  <si>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</si>
  <si>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</si>
  <si>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</si>
  <si>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</si>
  <si>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</si>
  <si>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</si>
  <si>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</si>
  <si>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</si>
  <si>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</si>
  <si>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</si>
  <si>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</si>
  <si>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</si>
  <si>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</si>
  <si>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</si>
  <si>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</si>
  <si>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</si>
  <si>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</si>
  <si>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</si>
  <si>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</si>
  <si>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</si>
  <si>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</si>
  <si>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</si>
  <si>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</si>
  <si>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</si>
  <si>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</si>
  <si>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</si>
  <si>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</si>
  <si>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</si>
  <si>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</si>
  <si>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</si>
  <si>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</si>
  <si>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</si>
  <si>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</si>
  <si>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</si>
  <si>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</si>
  <si>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</si>
  <si>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</si>
  <si>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</si>
  <si>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</si>
  <si>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</si>
  <si>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</si>
  <si>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</si>
  <si>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</si>
  <si>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</si>
  <si>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</si>
  <si>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</si>
  <si>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</si>
  <si>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</si>
  <si>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</si>
  <si>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</si>
  <si>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</si>
  <si>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</si>
  <si>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</si>
  <si>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</si>
  <si>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</si>
  <si>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</si>
  <si>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</si>
  <si>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</si>
  <si>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</si>
  <si>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</si>
  <si>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</si>
  <si>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</si>
  <si>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</si>
  <si>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</si>
  <si>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</si>
  <si>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</si>
  <si>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</si>
  <si>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</si>
  <si>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</si>
  <si>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</si>
  <si>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</si>
  <si>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</si>
  <si>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</si>
  <si>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</si>
  <si>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</si>
  <si>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</si>
  <si>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</si>
  <si>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</si>
  <si>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</si>
  <si>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</si>
  <si>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</si>
  <si>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</si>
  <si>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</si>
  <si>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</si>
  <si>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</si>
  <si>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</si>
  <si>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</si>
  <si>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</si>
  <si>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</si>
  <si>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</si>
  <si>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</si>
  <si>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</si>
  <si>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</si>
  <si>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</si>
  <si>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</si>
  <si>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</si>
  <si>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</si>
  <si>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</si>
  <si>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</si>
  <si>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</si>
  <si>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</si>
  <si>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</si>
  <si>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</si>
  <si>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</si>
  <si>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</si>
  <si>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</si>
  <si>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</si>
  <si>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</si>
  <si>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</si>
  <si>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</si>
  <si>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</si>
  <si>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</si>
  <si>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</si>
  <si>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</si>
  <si>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</si>
  <si>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</si>
  <si>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</si>
  <si>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</si>
  <si>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</si>
  <si>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</si>
  <si>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</si>
  <si>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</si>
  <si>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</si>
  <si>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</si>
  <si>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</si>
  <si>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</si>
  <si>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</si>
  <si>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</si>
  <si>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</si>
  <si>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</si>
  <si>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</si>
  <si>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</si>
  <si>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</si>
  <si>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</si>
  <si>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</si>
  <si>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</si>
  <si>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</si>
  <si>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</si>
  <si>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</si>
  <si>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</si>
  <si>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</si>
  <si>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</si>
  <si>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</si>
  <si>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</si>
  <si>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</si>
  <si>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</si>
  <si>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</si>
  <si>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</si>
  <si>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</si>
  <si>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</si>
  <si>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</si>
  <si>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</si>
  <si>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</si>
  <si>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</si>
  <si>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</si>
  <si>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</si>
  <si>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</si>
  <si>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</si>
  <si>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</si>
  <si>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</si>
  <si>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</si>
  <si>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</si>
  <si>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</si>
  <si>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</si>
  <si>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</si>
  <si>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</si>
  <si>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</si>
  <si>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</si>
  <si>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</si>
  <si>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</si>
  <si>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</si>
  <si>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</si>
  <si>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</si>
  <si>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</si>
  <si>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</si>
  <si>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</si>
  <si>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</si>
  <si>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</si>
  <si>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</si>
  <si>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</si>
  <si>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</si>
  <si>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</si>
  <si>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</si>
  <si>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</si>
  <si>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</si>
  <si>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</si>
  <si>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</si>
  <si>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</si>
  <si>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</si>
  <si>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</si>
  <si>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</si>
  <si>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</si>
  <si>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</si>
  <si>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</si>
  <si>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</si>
  <si>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</si>
  <si>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</si>
  <si>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</si>
  <si>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</si>
  <si>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</si>
  <si>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</si>
  <si>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</si>
  <si>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</si>
  <si>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</si>
  <si>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</si>
  <si>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</si>
  <si>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</si>
  <si>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</si>
  <si>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</si>
  <si>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</si>
  <si>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</si>
  <si>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</si>
  <si>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</si>
  <si>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</si>
  <si>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</si>
  <si>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</si>
  <si>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</si>
  <si>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</si>
  <si>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</si>
  <si>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</si>
  <si>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</si>
  <si>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</si>
  <si>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</si>
  <si>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</si>
  <si>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</si>
  <si>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</si>
  <si>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</si>
  <si>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</si>
  <si>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</si>
  <si>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</si>
  <si>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</si>
  <si>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</si>
  <si>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</si>
  <si>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</si>
  <si>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</si>
  <si>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</si>
  <si>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</si>
  <si>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</si>
  <si>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</si>
  <si>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</si>
  <si>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</si>
  <si>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</si>
  <si>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</si>
  <si>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</si>
  <si>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</si>
  <si>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</si>
  <si>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</si>
  <si>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</si>
  <si>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</si>
  <si>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</si>
  <si>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</si>
  <si>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</si>
  <si>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</si>
  <si>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</si>
  <si>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</si>
  <si>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</si>
  <si>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</si>
  <si>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</si>
  <si>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</si>
  <si>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</si>
  <si>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</si>
  <si>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</si>
  <si>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</si>
  <si>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</si>
  <si>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</si>
  <si>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</si>
  <si>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</si>
  <si>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</si>
  <si>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</si>
  <si>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</si>
  <si>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</si>
  <si>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</si>
  <si>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</si>
  <si>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</si>
  <si>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</si>
  <si>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</si>
  <si>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</si>
  <si>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</si>
  <si>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</si>
  <si>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</si>
  <si>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</si>
  <si>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</si>
  <si>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</si>
  <si>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</si>
  <si>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</si>
  <si>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</si>
  <si>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</si>
  <si>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</si>
  <si>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</si>
  <si>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</si>
  <si>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</si>
  <si>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</si>
  <si>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</si>
  <si>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</si>
  <si>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</si>
  <si>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</si>
  <si>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</si>
  <si>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</si>
  <si>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</si>
  <si>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</si>
  <si>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</si>
  <si>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</si>
  <si>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</si>
  <si>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</si>
  <si>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</si>
  <si>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</si>
  <si>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</si>
  <si>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</si>
  <si>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</si>
  <si>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</si>
  <si>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</si>
  <si>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</si>
  <si>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</si>
  <si>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</si>
  <si>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</si>
  <si>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</si>
  <si>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</si>
  <si>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</si>
  <si>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</si>
  <si>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</si>
  <si>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</si>
  <si>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</si>
  <si>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</si>
  <si>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</si>
  <si>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</si>
  <si>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</si>
  <si>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</si>
  <si>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</si>
  <si>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</si>
  <si>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</si>
  <si>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</si>
  <si>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</si>
  <si>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</si>
  <si>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</si>
  <si>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</si>
  <si>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</si>
  <si>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</si>
  <si>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</si>
  <si>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</si>
  <si>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</si>
  <si>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</si>
  <si>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</si>
  <si>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</si>
  <si>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</si>
  <si>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</si>
  <si>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</si>
  <si>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</si>
  <si>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</si>
  <si>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</si>
  <si>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</si>
  <si>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</si>
  <si>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</si>
  <si>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</si>
  <si>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</si>
  <si>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</si>
  <si>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</si>
  <si>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</si>
  <si>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</si>
  <si>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</si>
  <si>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</si>
  <si>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</si>
  <si>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</si>
  <si>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</si>
  <si>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</si>
  <si>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</si>
  <si>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</si>
  <si>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</si>
  <si>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</si>
  <si>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</si>
  <si>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</si>
  <si>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</si>
  <si>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</si>
  <si>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</si>
  <si>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</si>
  <si>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</si>
  <si>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</si>
  <si>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</si>
  <si>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</si>
  <si>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</si>
  <si>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</si>
  <si>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</si>
  <si>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</si>
  <si>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</si>
  <si>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</si>
  <si>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</si>
  <si>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</si>
  <si>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</si>
  <si>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</si>
  <si>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</si>
  <si>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</si>
  <si>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</si>
  <si>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</si>
  <si>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</si>
  <si>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</si>
  <si>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</si>
  <si>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</si>
  <si>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</si>
  <si>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</si>
  <si>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</si>
  <si>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</si>
  <si>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</si>
  <si>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</si>
  <si>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</si>
  <si>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</si>
  <si>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</si>
  <si>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</si>
  <si>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</si>
  <si>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</si>
  <si>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</si>
  <si>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</si>
  <si>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</si>
  <si>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</si>
  <si>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</si>
  <si>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</si>
  <si>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</si>
  <si>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</si>
  <si>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</si>
  <si>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</si>
  <si>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</si>
  <si>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</si>
  <si>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</si>
  <si>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</si>
  <si>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</si>
  <si>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</si>
  <si>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</si>
  <si>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</si>
  <si>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</si>
  <si>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</si>
  <si>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</si>
  <si>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</si>
  <si>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</si>
  <si>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</si>
  <si>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</si>
  <si>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</si>
  <si>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</si>
  <si>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</si>
  <si>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</si>
  <si>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</si>
  <si>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</si>
  <si>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</si>
  <si>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</si>
  <si>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</si>
  <si>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</si>
  <si>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</si>
  <si>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</si>
  <si>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</si>
  <si>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</si>
  <si>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</si>
  <si>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</si>
  <si>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</si>
  <si>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</si>
  <si>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</si>
  <si>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</si>
  <si>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</si>
  <si>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</si>
  <si>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</si>
  <si>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</si>
  <si>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</si>
  <si>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</si>
  <si>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</si>
  <si>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</si>
  <si>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</si>
  <si>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</si>
  <si>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</si>
  <si>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</si>
  <si>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</si>
  <si>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</si>
  <si>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</si>
  <si>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</si>
  <si>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</si>
  <si>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</si>
  <si>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</si>
  <si>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</si>
  <si>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</si>
  <si>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</si>
  <si>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</si>
  <si>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</si>
  <si>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</si>
  <si>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</si>
  <si>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</si>
  <si>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</si>
  <si>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</si>
  <si>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</si>
  <si>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</si>
  <si>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</si>
  <si>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</si>
  <si>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</si>
  <si>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</si>
  <si>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</si>
  <si>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</si>
  <si>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</si>
  <si>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</si>
  <si>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</si>
  <si>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</si>
  <si>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</si>
  <si>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</si>
  <si>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</si>
  <si>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</si>
  <si>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</si>
  <si>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</si>
  <si>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</si>
  <si>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</si>
  <si>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</si>
  <si>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</si>
  <si>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</si>
  <si>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</si>
  <si>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</si>
  <si>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</si>
  <si>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</si>
  <si>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</si>
  <si>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</si>
  <si>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</si>
  <si>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</si>
  <si>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</si>
  <si>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</si>
  <si>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</si>
  <si>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</si>
  <si>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</si>
  <si>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</si>
  <si>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</si>
  <si>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</si>
  <si>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</si>
  <si>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</si>
  <si>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</si>
  <si>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</si>
  <si>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</si>
  <si>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</si>
  <si>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</si>
  <si>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</si>
  <si>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</si>
  <si>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</si>
  <si>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</si>
  <si>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</si>
  <si>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</si>
  <si>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</si>
  <si>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</si>
  <si>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</si>
  <si>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</si>
  <si>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</si>
  <si>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</si>
  <si>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</si>
  <si>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</si>
  <si>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</si>
  <si>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</si>
  <si>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</si>
  <si>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</si>
  <si>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</si>
  <si>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</si>
  <si>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</si>
  <si>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</si>
  <si>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</si>
  <si>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</si>
  <si>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</si>
  <si>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</si>
  <si>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</si>
  <si>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</si>
  <si>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</si>
  <si>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</si>
  <si>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</si>
  <si>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</si>
  <si>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</si>
  <si>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</si>
  <si>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</si>
  <si>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</si>
  <si>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</si>
  <si>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</si>
  <si>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</si>
  <si>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</si>
  <si>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</si>
  <si>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</si>
  <si>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</si>
  <si>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</si>
  <si>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</si>
  <si>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</si>
  <si>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</si>
  <si>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</si>
  <si>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</si>
  <si>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</si>
  <si>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</si>
  <si>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</si>
  <si>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</si>
  <si>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</si>
  <si>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</si>
  <si>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</si>
  <si>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</si>
  <si>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</si>
  <si>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</si>
  <si>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</si>
  <si>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</si>
  <si>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</si>
  <si>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</si>
  <si>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</si>
  <si>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</si>
  <si>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</si>
  <si>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</si>
  <si>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</si>
  <si>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</si>
  <si>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</si>
  <si>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</si>
  <si>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</si>
  <si>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</si>
  <si>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</si>
  <si>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</si>
  <si>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</si>
  <si>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</si>
  <si>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</si>
  <si>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</si>
  <si>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</si>
  <si>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</si>
  <si>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</si>
  <si>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</si>
  <si>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</si>
  <si>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</si>
  <si>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</si>
  <si>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</si>
  <si>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</si>
  <si>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</si>
  <si>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</si>
  <si>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</si>
  <si>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</si>
  <si>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</si>
  <si>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</si>
  <si>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</si>
  <si>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</si>
  <si>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</si>
  <si>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</si>
  <si>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</si>
  <si>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</si>
  <si>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</si>
  <si>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</si>
  <si>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</si>
  <si>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</si>
  <si>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</si>
  <si>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</si>
  <si>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</si>
  <si>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</si>
  <si>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</si>
  <si>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</si>
  <si>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</si>
  <si>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</si>
  <si>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</si>
  <si>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</si>
  <si>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</si>
  <si>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</si>
  <si>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</si>
  <si>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</si>
  <si>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</si>
  <si>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</si>
  <si>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</si>
  <si>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</si>
  <si>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</si>
  <si>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</si>
  <si>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</si>
  <si>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</si>
  <si>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</si>
  <si>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</si>
  <si>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</si>
  <si>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</si>
  <si>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</si>
  <si>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</si>
  <si>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</si>
  <si>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</si>
  <si>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</si>
  <si>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</si>
  <si>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</si>
  <si>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</si>
  <si>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</si>
  <si>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</si>
  <si>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</si>
  <si>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</si>
  <si>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</si>
  <si>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</si>
  <si>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</si>
  <si>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</si>
  <si>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</si>
  <si>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</si>
  <si>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</si>
  <si>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</si>
  <si>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</si>
  <si>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</si>
  <si>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</si>
  <si>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</si>
  <si>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</si>
  <si>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</si>
  <si>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</si>
  <si>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</si>
  <si>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</si>
  <si>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</si>
  <si>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</si>
  <si>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</si>
  <si>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</si>
  <si>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</si>
  <si>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</si>
  <si>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</si>
  <si>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</si>
  <si>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</si>
  <si>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</si>
  <si>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</si>
  <si>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</si>
  <si>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</si>
  <si>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</si>
  <si>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</si>
  <si>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</si>
  <si>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</si>
  <si>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</si>
  <si>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</si>
  <si>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</si>
  <si>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</si>
  <si>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</si>
  <si>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</si>
  <si>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</si>
  <si>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</si>
  <si>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</si>
  <si>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</si>
  <si>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</si>
  <si>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</si>
  <si>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</si>
  <si>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</si>
  <si>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</si>
  <si>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</si>
  <si>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</si>
  <si>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</si>
  <si>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</si>
  <si>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</si>
  <si>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</si>
  <si>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</si>
  <si>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</si>
  <si>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</si>
  <si>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</si>
  <si>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</si>
  <si>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</si>
  <si>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</si>
  <si>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</si>
  <si>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</si>
  <si>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</si>
  <si>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</si>
  <si>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</si>
  <si>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</si>
  <si>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</si>
  <si>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</si>
  <si>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</si>
  <si>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</si>
  <si>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</si>
  <si>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</si>
  <si>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</si>
  <si>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</si>
  <si>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</si>
  <si>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</si>
  <si>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</si>
  <si>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</si>
  <si>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</si>
  <si>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</si>
  <si>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</si>
  <si>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</si>
  <si>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</si>
  <si>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</si>
  <si>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</si>
  <si>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</si>
  <si>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</si>
  <si>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</si>
  <si>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</si>
  <si>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</si>
  <si>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</si>
  <si>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</si>
  <si>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</si>
  <si>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</si>
  <si>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</si>
  <si>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</si>
  <si>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</si>
  <si>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</si>
  <si>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</si>
  <si>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</si>
  <si>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</si>
  <si>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</si>
  <si>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</si>
  <si>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</si>
  <si>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</si>
  <si>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</si>
  <si>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</si>
  <si>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</si>
  <si>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</si>
  <si>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</si>
  <si>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</si>
  <si>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</si>
  <si>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</si>
  <si>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</si>
  <si>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</si>
  <si>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</si>
  <si>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</si>
  <si>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</si>
  <si>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</si>
  <si>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</si>
  <si>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</si>
  <si>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</si>
  <si>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</si>
  <si>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</si>
  <si>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</si>
  <si>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</si>
  <si>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</si>
  <si>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</si>
  <si>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</si>
  <si>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</si>
  <si>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</si>
  <si>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</si>
  <si>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</si>
  <si>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</si>
  <si>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</si>
  <si>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</si>
  <si>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</si>
  <si>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</si>
  <si>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</si>
  <si>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</si>
  <si>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</si>
  <si>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</si>
  <si>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</si>
  <si>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</si>
  <si>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</si>
  <si>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</si>
  <si>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</si>
  <si>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</si>
  <si>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</si>
  <si>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</si>
  <si>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</si>
  <si>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</si>
  <si>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</si>
  <si>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</si>
  <si>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</si>
  <si>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</si>
  <si>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</si>
  <si>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</si>
  <si>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</si>
  <si>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</si>
  <si>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</si>
  <si>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</si>
  <si>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</si>
  <si>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</si>
  <si>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</si>
  <si>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</si>
  <si>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</si>
  <si>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</si>
  <si>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</si>
  <si>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</si>
  <si>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</si>
  <si>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</si>
  <si>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</si>
  <si>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</si>
  <si>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</si>
  <si>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</si>
  <si>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</si>
  <si>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</si>
  <si>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</si>
  <si>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</si>
  <si>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</si>
  <si>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</si>
  <si>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</si>
  <si>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</si>
  <si>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</si>
  <si>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</si>
  <si>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</si>
  <si>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</si>
  <si>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</si>
  <si>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</si>
  <si>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</si>
  <si>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</si>
  <si>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</si>
  <si>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</si>
  <si>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</si>
  <si>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</si>
  <si>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</si>
  <si>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</si>
  <si>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</si>
  <si>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</si>
  <si>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</si>
  <si>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</si>
  <si>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</si>
  <si>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</si>
  <si>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</si>
  <si>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</si>
  <si>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</si>
  <si>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</si>
  <si>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</si>
  <si>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</si>
  <si>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</si>
  <si>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</si>
  <si>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</si>
  <si>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</si>
  <si>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</si>
  <si>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</si>
  <si>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</si>
  <si>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</si>
  <si>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</si>
  <si>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</si>
  <si>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</si>
  <si>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</si>
  <si>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</si>
  <si>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</si>
  <si>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</si>
  <si>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</si>
  <si>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</si>
  <si>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</si>
  <si>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</si>
  <si>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</si>
  <si>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</si>
  <si>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</si>
  <si>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</si>
  <si>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</si>
  <si>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</si>
  <si>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</si>
  <si>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</si>
  <si>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</si>
  <si>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</si>
  <si>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</si>
  <si>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</si>
  <si>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</si>
  <si>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</si>
  <si>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</si>
  <si>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</si>
  <si>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</si>
  <si>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</si>
  <si>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</si>
  <si>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</si>
  <si>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</si>
  <si>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</si>
  <si>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</si>
  <si>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</si>
  <si>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</si>
  <si>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</si>
  <si>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</si>
  <si>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</si>
  <si>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</si>
  <si>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</si>
  <si>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</si>
  <si>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</si>
  <si>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</si>
  <si>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</si>
  <si>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</si>
  <si>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</si>
  <si>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</si>
  <si>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</si>
  <si>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</si>
  <si>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</si>
  <si>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</si>
  <si>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</si>
  <si>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</si>
  <si>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</si>
  <si>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</si>
  <si>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</si>
  <si>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</si>
  <si>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</si>
  <si>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</si>
  <si>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</si>
  <si>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</si>
  <si>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</si>
  <si>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</si>
  <si>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</si>
  <si>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</si>
  <si>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</si>
  <si>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</si>
  <si>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</si>
  <si>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</si>
  <si>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</si>
  <si>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</si>
  <si>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</si>
  <si>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</si>
  <si>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</si>
  <si>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</si>
  <si>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</si>
  <si>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</si>
  <si>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</si>
  <si>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</si>
  <si>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</si>
  <si>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</si>
  <si>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</si>
  <si>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</si>
  <si>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</si>
  <si>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</si>
  <si>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</si>
  <si>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</si>
  <si>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</si>
  <si>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</si>
  <si>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</si>
  <si>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</si>
  <si>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</si>
  <si>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</si>
  <si>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</si>
  <si>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</si>
  <si>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</si>
  <si>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</si>
  <si>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</si>
  <si>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</si>
  <si>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</si>
  <si>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</si>
  <si>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</si>
  <si>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</si>
  <si>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</si>
  <si>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</si>
  <si>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</si>
  <si>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</si>
  <si>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</si>
  <si>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</si>
  <si>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</si>
  <si>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</si>
  <si>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</si>
  <si>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</si>
  <si>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</si>
  <si>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</si>
  <si>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</si>
  <si>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</si>
  <si>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</si>
  <si>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</si>
  <si>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</si>
  <si>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</si>
  <si>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</si>
  <si>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</si>
  <si>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</si>
  <si>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</si>
  <si>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</si>
  <si>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</si>
  <si>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</si>
  <si>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</si>
  <si>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</si>
  <si>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</si>
  <si>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</si>
  <si>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</si>
  <si>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</si>
  <si>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</si>
  <si>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</si>
  <si>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</si>
  <si>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</si>
  <si>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</si>
  <si>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</si>
  <si>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</si>
  <si>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</si>
  <si>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</si>
  <si>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</si>
  <si>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</si>
  <si>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</si>
  <si>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</si>
  <si>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</si>
  <si>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</si>
  <si>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</si>
  <si>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</si>
  <si>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</si>
  <si>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</si>
  <si>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</si>
  <si>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</si>
  <si>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</si>
  <si>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</si>
  <si>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</si>
  <si>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</si>
  <si>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</si>
  <si>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</si>
  <si>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</si>
  <si>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</si>
  <si>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</si>
  <si>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</si>
  <si>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</si>
  <si>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</si>
  <si>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</si>
  <si>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</si>
  <si>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</si>
  <si>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</si>
  <si>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</si>
  <si>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</si>
  <si>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</si>
  <si>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</si>
  <si>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</si>
  <si>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</si>
  <si>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</si>
  <si>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</si>
  <si>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</si>
  <si>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</si>
  <si>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</si>
  <si>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</si>
  <si>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</si>
  <si>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</si>
  <si>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</si>
  <si>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</si>
  <si>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</si>
  <si>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</si>
  <si>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</si>
  <si>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</si>
  <si>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</si>
  <si>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</si>
  <si>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</si>
  <si>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</si>
  <si>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</si>
  <si>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</si>
  <si>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</si>
  <si>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</si>
  <si>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</si>
  <si>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</si>
  <si>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</si>
  <si>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</si>
  <si>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</si>
  <si>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</si>
  <si>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</si>
  <si>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</si>
  <si>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</si>
  <si>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</si>
  <si>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</si>
  <si>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</si>
  <si>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</si>
  <si>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</si>
  <si>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</si>
  <si>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</si>
  <si>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</si>
  <si>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</si>
  <si>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</si>
  <si>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</si>
  <si>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</si>
  <si>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</si>
  <si>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</si>
  <si>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</si>
  <si>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</si>
  <si>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</si>
  <si>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</si>
  <si>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</si>
  <si>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</si>
  <si>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</si>
  <si>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</si>
  <si>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</si>
  <si>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</si>
  <si>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</si>
  <si>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</si>
  <si>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</si>
  <si>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</si>
  <si>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</si>
  <si>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</si>
  <si>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</si>
  <si>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</si>
  <si>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</si>
  <si>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</si>
  <si>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</si>
  <si>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</si>
  <si>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</si>
  <si>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</si>
  <si>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</si>
  <si>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</si>
  <si>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</si>
  <si>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</si>
  <si>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</si>
  <si>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</si>
  <si>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</si>
  <si>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</si>
  <si>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</si>
  <si>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</si>
  <si>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</si>
  <si>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</si>
  <si>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</si>
  <si>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</si>
  <si>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</si>
  <si>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</si>
  <si>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</si>
  <si>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</si>
  <si>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</si>
  <si>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</si>
  <si>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</si>
  <si>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</si>
  <si>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</si>
  <si>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</si>
  <si>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</si>
  <si>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</si>
  <si>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</si>
  <si>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</si>
  <si>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</si>
  <si>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</si>
  <si>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</si>
  <si>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</si>
  <si>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</si>
  <si>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</si>
  <si>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</si>
  <si>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</si>
  <si>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</si>
  <si>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</si>
  <si>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</si>
  <si>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</si>
  <si>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</si>
  <si>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</si>
  <si>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</si>
  <si>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</si>
  <si>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</si>
  <si>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</si>
  <si>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</si>
  <si>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</si>
  <si>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</si>
  <si>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</si>
  <si>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</si>
  <si>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</si>
  <si>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</si>
  <si>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</si>
  <si>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</si>
  <si>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</si>
  <si>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</si>
  <si>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</si>
  <si>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</si>
  <si>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</si>
  <si>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</si>
  <si>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</si>
  <si>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</si>
  <si>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</si>
  <si>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</si>
  <si>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</si>
  <si>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</si>
  <si>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</si>
  <si>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</si>
  <si>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</si>
  <si>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</si>
  <si>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</si>
  <si>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</si>
  <si>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</si>
  <si>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</si>
  <si>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</si>
  <si>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</si>
  <si>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</si>
  <si>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</si>
  <si>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</si>
  <si>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</si>
  <si>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</si>
  <si>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</si>
  <si>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</si>
  <si>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</si>
  <si>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</si>
  <si>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</si>
  <si>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</si>
  <si>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</si>
  <si>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</si>
  <si>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</si>
  <si>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</si>
  <si>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</si>
  <si>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</si>
  <si>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</si>
  <si>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</si>
  <si>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</si>
  <si>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</si>
  <si>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</si>
  <si>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</si>
  <si>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</si>
  <si>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</si>
  <si>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</si>
  <si>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</si>
  <si>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</si>
  <si>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</si>
  <si>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</si>
  <si>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</si>
  <si>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</si>
  <si>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</si>
  <si>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</si>
  <si>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</si>
  <si>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</si>
  <si>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</si>
  <si>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</si>
  <si>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</si>
  <si>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</si>
  <si>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</si>
  <si>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</si>
  <si>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</si>
  <si>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</si>
  <si>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</si>
  <si>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</si>
  <si>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</si>
  <si>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</si>
  <si>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</si>
  <si>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</si>
  <si>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</si>
  <si>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</si>
  <si>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</si>
  <si>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</si>
  <si>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</si>
  <si>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</si>
  <si>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</si>
  <si>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</si>
  <si>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</si>
  <si>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</si>
  <si>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</si>
  <si>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</si>
  <si>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</si>
  <si>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</si>
  <si>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</si>
  <si>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</si>
  <si>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</si>
  <si>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</si>
  <si>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</si>
  <si>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</si>
  <si>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</si>
  <si>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</si>
  <si>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</si>
  <si>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</si>
  <si>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</si>
  <si>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</si>
  <si>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</si>
  <si>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</si>
  <si>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</si>
  <si>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</si>
  <si>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</si>
  <si>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</si>
  <si>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</si>
  <si>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</si>
  <si>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</si>
  <si>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</si>
  <si>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</si>
  <si>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</si>
  <si>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</si>
  <si>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</si>
  <si>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</si>
  <si>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</si>
  <si>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</si>
  <si>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</si>
  <si>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</si>
  <si>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</si>
  <si>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</si>
  <si>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</si>
  <si>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</si>
  <si>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</si>
  <si>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</si>
  <si>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</si>
  <si>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</si>
  <si>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</si>
  <si>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</si>
  <si>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</si>
  <si>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</si>
  <si>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</si>
  <si>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</si>
  <si>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</si>
  <si>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</si>
  <si>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</si>
  <si>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</si>
  <si>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</si>
  <si>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</si>
  <si>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</si>
  <si>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</si>
  <si>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</si>
  <si>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</si>
  <si>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</si>
  <si>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</si>
  <si>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</si>
  <si>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</si>
  <si>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</si>
  <si>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</si>
  <si>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</si>
  <si>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</si>
  <si>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</si>
  <si>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</si>
  <si>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</si>
  <si>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</si>
  <si>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</si>
  <si>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</si>
  <si>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</si>
  <si>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</si>
  <si>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</si>
  <si>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</si>
  <si>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</si>
  <si>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</si>
  <si>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</si>
  <si>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</si>
  <si>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</si>
  <si>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</si>
  <si>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</si>
  <si>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</si>
  <si>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</si>
  <si>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</si>
  <si>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</si>
  <si>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</si>
  <si>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</si>
  <si>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</si>
  <si>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</si>
  <si>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</si>
  <si>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</si>
  <si>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</si>
  <si>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</si>
  <si>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</si>
  <si>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</si>
  <si>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</si>
  <si>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</si>
  <si>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</si>
  <si>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</si>
  <si>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</si>
  <si>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</si>
  <si>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</si>
  <si>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</si>
  <si>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</si>
  <si>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</si>
  <si>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</si>
  <si>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</si>
  <si>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</si>
  <si>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</si>
  <si>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</si>
  <si>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</si>
  <si>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</si>
  <si>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</si>
  <si>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</si>
  <si>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</si>
  <si>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</si>
  <si>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</si>
  <si>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</si>
  <si>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</si>
  <si>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</si>
  <si>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</si>
  <si>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</si>
  <si>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</si>
  <si>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</si>
  <si>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</si>
  <si>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</si>
  <si>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</si>
  <si>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</si>
  <si>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</si>
  <si>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</si>
  <si>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</si>
  <si>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</si>
  <si>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</si>
  <si>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</si>
  <si>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</si>
  <si>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</si>
  <si>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</si>
  <si>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</si>
  <si>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</si>
  <si>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</si>
  <si>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</si>
  <si>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</si>
  <si>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</si>
  <si>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</si>
  <si>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</si>
  <si>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</si>
  <si>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</si>
  <si>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</si>
  <si>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</si>
  <si>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</si>
  <si>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</si>
  <si>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</si>
  <si>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</si>
  <si>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</si>
  <si>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</si>
  <si>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</si>
  <si>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</si>
  <si>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</si>
  <si>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</si>
  <si>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</si>
  <si>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</si>
  <si>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</si>
  <si>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</si>
  <si>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</si>
  <si>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</si>
  <si>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</si>
  <si>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</si>
  <si>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</si>
  <si>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</si>
  <si>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</si>
  <si>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</si>
  <si>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</si>
  <si>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</si>
  <si>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</si>
  <si>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</si>
  <si>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</si>
  <si>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</si>
  <si>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</si>
  <si>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</si>
  <si>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</si>
  <si>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</si>
  <si>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</si>
  <si>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</si>
  <si>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</si>
  <si>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</si>
  <si>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</si>
  <si>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</si>
  <si>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</si>
  <si>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</si>
  <si>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</si>
  <si>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</si>
  <si>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</si>
  <si>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</si>
  <si>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</si>
  <si>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</si>
  <si>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</si>
  <si>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</si>
  <si>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</si>
  <si>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</si>
  <si>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</si>
  <si>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</si>
  <si>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</si>
  <si>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</si>
  <si>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</si>
  <si>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</si>
  <si>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</si>
  <si>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ДФ ДСК Стабилност - Немски акции</t>
  </si>
  <si>
    <t>РГ-05-1573</t>
  </si>
  <si>
    <t>176460689</t>
  </si>
  <si>
    <t>София, ул. "Московска" № 19</t>
  </si>
  <si>
    <t>София, ул. "Алабин" № 36, ет.3</t>
  </si>
  <si>
    <t>02/9301000</t>
  </si>
  <si>
    <t>office@dskam.bg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</si>
</sst>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92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9" xfId="132" applyNumberFormat="1" applyFont="1" applyFill="1" applyBorder="1" applyAlignment="1" applyProtection="1">
      <alignment horizontal="left"/>
      <protection hidden="1"/>
    </xf>
    <xf numFmtId="196" fontId="14" fillId="44" borderId="29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1487</v>
      </c>
    </row>
    <row r="12" spans="2:3" ht="15.75">
      <c r="B12" s="24" t="s">
        <v>238</v>
      </c>
      <c r="C12" s="267" t="s">
        <v>1488</v>
      </c>
    </row>
    <row r="13" spans="2:3" ht="15.75">
      <c r="B13" s="24" t="s">
        <v>239</v>
      </c>
      <c r="C13" s="267" t="s">
        <v>1489</v>
      </c>
    </row>
    <row r="14" spans="2:3" ht="15.75">
      <c r="B14" s="24" t="s">
        <v>240</v>
      </c>
      <c r="C14" s="267" t="s">
        <v>1490</v>
      </c>
    </row>
    <row r="15" spans="2:3" ht="15.75">
      <c r="B15" s="24" t="s">
        <v>241</v>
      </c>
      <c r="C15" s="267" t="s">
        <v>1491</v>
      </c>
    </row>
    <row r="16" spans="2:3" ht="15.75">
      <c r="B16" s="27" t="s">
        <v>242</v>
      </c>
      <c r="C16" s="268" t="s">
        <v>1492</v>
      </c>
    </row>
    <row r="17" spans="2:3" ht="15.75">
      <c r="B17" s="27" t="s">
        <v>243</v>
      </c>
      <c r="C17" s="490" t="s">
        <v>1493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1479</v>
      </c>
    </row>
    <row r="21" spans="2:3" ht="15.75">
      <c r="B21" s="24" t="s">
        <v>238</v>
      </c>
      <c r="C21" s="267" t="s">
        <v>1480</v>
      </c>
    </row>
    <row r="22" spans="2:3" ht="15.75">
      <c r="B22" s="24" t="s">
        <v>239</v>
      </c>
      <c r="C22" s="267" t="s">
        <v>1481</v>
      </c>
    </row>
    <row r="23" spans="2:3" ht="15.75">
      <c r="B23" s="24" t="s">
        <v>246</v>
      </c>
      <c r="C23" s="267" t="s">
        <v>1482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1483</v>
      </c>
    </row>
    <row r="27" spans="2:3" ht="15.75">
      <c r="B27" s="27" t="s">
        <v>249</v>
      </c>
      <c r="C27" s="268" t="s">
        <v>1484</v>
      </c>
    </row>
    <row r="28" spans="2:3" ht="15.75">
      <c r="B28" s="27" t="s">
        <v>242</v>
      </c>
      <c r="C28" s="268" t="s">
        <v>1485</v>
      </c>
    </row>
    <row r="29" spans="2:3" ht="15.75">
      <c r="B29" s="27" t="s">
        <v>243</v>
      </c>
      <c r="C29" s="490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1358</v>
      </c>
      <c r="C35" s="554" t="s">
        <v>1343</v>
      </c>
    </row>
    <row r="36" spans="2:3" ht="15.75">
      <c r="B36" s="555" t="s">
        <v>1370</v>
      </c>
      <c r="C36" s="554" t="s">
        <v>955</v>
      </c>
    </row>
    <row r="37" spans="2:3" ht="15.75">
      <c r="B37" s="555" t="s">
        <v>1419</v>
      </c>
      <c r="C37" s="554" t="s">
        <v>1368</v>
      </c>
    </row>
    <row r="38" spans="2:3" ht="15.75">
      <c r="B38" s="555" t="s">
        <v>1371</v>
      </c>
      <c r="C38" s="554" t="s">
        <v>1369</v>
      </c>
    </row>
    <row r="39" spans="2:3" ht="31.5">
      <c r="B39" s="555" t="s">
        <v>1372</v>
      </c>
      <c r="C39" s="554" t="s">
        <v>1410</v>
      </c>
    </row>
    <row r="40" spans="2:3" ht="15.75">
      <c r="B40" s="555" t="s">
        <v>1373</v>
      </c>
      <c r="C40" s="556" t="s">
        <v>252</v>
      </c>
    </row>
    <row r="41" spans="2:3" ht="15.75">
      <c r="B41" s="555" t="s">
        <v>1374</v>
      </c>
      <c r="C41" s="557" t="s">
        <v>253</v>
      </c>
    </row>
    <row r="42" spans="2:3" ht="15.75">
      <c r="B42" s="555" t="s">
        <v>1375</v>
      </c>
      <c r="C42" s="557" t="s">
        <v>256</v>
      </c>
    </row>
    <row r="43" spans="2:3" ht="15.75">
      <c r="B43" s="555" t="s">
        <v>1376</v>
      </c>
      <c r="C43" s="557" t="s">
        <v>1464</v>
      </c>
    </row>
    <row r="44" spans="2:3" ht="63">
      <c r="B44" s="555" t="s">
        <v>1377</v>
      </c>
      <c r="C44" s="558" t="s">
        <v>948</v>
      </c>
    </row>
    <row r="45" spans="2:3" ht="31.5">
      <c r="B45" s="555" t="s">
        <v>1378</v>
      </c>
      <c r="C45" s="558" t="s">
        <v>1338</v>
      </c>
    </row>
    <row r="46" spans="2:3" ht="31.5">
      <c r="B46" s="555" t="s">
        <v>1424</v>
      </c>
      <c r="C46" s="558" t="s">
        <v>1411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1452</v>
      </c>
      <c r="I1" s="62"/>
    </row>
    <row r="2" spans="2:12" s="61" customFormat="1" ht="15.75">
      <c r="B2" s="661" t="s">
        <v>1464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СТАБИЛНОСТ - НЕМСКИ АКЦИИ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31.12.2022 г.</v>
      </c>
      <c r="C4" s="661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79"/>
      <c r="D10" s="306"/>
      <c r="E10" s="306"/>
      <c r="F10" s="618">
        <f>E10/'1-SB'!$C$47</f>
        <v>0</v>
      </c>
    </row>
    <row r="11" spans="1:6" ht="15.75">
      <c r="A11" s="306"/>
      <c r="B11" s="53"/>
      <c r="C11" s="579"/>
      <c r="D11" s="306"/>
      <c r="E11" s="306"/>
      <c r="F11" s="618">
        <f>E11/'1-SB'!$C$47</f>
        <v>0</v>
      </c>
    </row>
    <row r="12" spans="1:6" ht="15.75">
      <c r="A12" s="306"/>
      <c r="B12" s="53"/>
      <c r="C12" s="579"/>
      <c r="D12" s="306"/>
      <c r="E12" s="306"/>
      <c r="F12" s="618">
        <f>E12/'1-SB'!$C$47</f>
        <v>0</v>
      </c>
    </row>
    <row r="13" spans="1:6" ht="15.75">
      <c r="A13" s="306"/>
      <c r="B13" s="53"/>
      <c r="C13" s="579"/>
      <c r="D13" s="306"/>
      <c r="E13" s="306"/>
      <c r="F13" s="618">
        <f>E13/'1-SB'!$C$47</f>
        <v>0</v>
      </c>
    </row>
    <row r="14" spans="1:6" ht="15.75">
      <c r="A14" s="306"/>
      <c r="B14" s="53"/>
      <c r="C14" s="579"/>
      <c r="D14" s="306"/>
      <c r="E14" s="306"/>
      <c r="F14" s="618">
        <f>E14/'1-SB'!$C$47</f>
        <v>0</v>
      </c>
    </row>
    <row r="15" spans="1:6" ht="15.75">
      <c r="A15" s="306"/>
      <c r="B15" s="53"/>
      <c r="C15" s="579"/>
      <c r="D15" s="306"/>
      <c r="E15" s="306"/>
      <c r="F15" s="618">
        <f>E15/'1-SB'!$C$47</f>
        <v>0</v>
      </c>
    </row>
    <row r="16" spans="1:6" ht="15.75">
      <c r="A16" s="306"/>
      <c r="B16" s="53"/>
      <c r="C16" s="579"/>
      <c r="D16" s="306"/>
      <c r="E16" s="306"/>
      <c r="F16" s="618">
        <f>E16/'1-SB'!$C$47</f>
        <v>0</v>
      </c>
    </row>
    <row r="17" spans="1:6" ht="15.75">
      <c r="A17" s="306"/>
      <c r="B17" s="53"/>
      <c r="C17" s="579"/>
      <c r="D17" s="306"/>
      <c r="E17" s="306"/>
      <c r="F17" s="618">
        <f>E17/'1-SB'!$C$47</f>
        <v>0</v>
      </c>
    </row>
    <row r="18" spans="1:6" ht="15.75">
      <c r="A18" s="306"/>
      <c r="B18" s="53"/>
      <c r="C18" s="579"/>
      <c r="D18" s="306"/>
      <c r="E18" s="231"/>
      <c r="F18" s="618">
        <f>E18/'1-SB'!$C$47</f>
        <v>0</v>
      </c>
    </row>
    <row r="19" spans="1:6" ht="15.75">
      <c r="A19" s="306"/>
      <c r="B19" s="53"/>
      <c r="C19" s="579"/>
      <c r="D19" s="306"/>
      <c r="E19" s="231"/>
      <c r="F19" s="618">
        <f>E19/'1-SB'!$C$47</f>
        <v>0</v>
      </c>
    </row>
    <row r="20" spans="1:6" ht="15.75">
      <c r="A20" s="306"/>
      <c r="B20" s="53"/>
      <c r="C20" s="579"/>
      <c r="D20" s="306"/>
      <c r="E20" s="306"/>
      <c r="F20" s="618">
        <f>E20/'1-SB'!$C$47</f>
        <v>0</v>
      </c>
    </row>
    <row r="21" spans="1:6" ht="15.75">
      <c r="A21" s="306"/>
      <c r="B21" s="53"/>
      <c r="C21" s="579"/>
      <c r="D21" s="306"/>
      <c r="E21" s="306"/>
      <c r="F21" s="618">
        <f>E21/'1-SB'!$C$47</f>
        <v>0</v>
      </c>
    </row>
    <row r="22" spans="1:6" ht="15.75">
      <c r="A22" s="306"/>
      <c r="B22" s="53"/>
      <c r="C22" s="579"/>
      <c r="D22" s="306"/>
      <c r="E22" s="306"/>
      <c r="F22" s="618">
        <f>E22/'1-SB'!$C$47</f>
        <v>0</v>
      </c>
    </row>
    <row r="23" spans="1:6" ht="15.75">
      <c r="A23" s="306"/>
      <c r="B23" s="53"/>
      <c r="C23" s="579"/>
      <c r="D23" s="306"/>
      <c r="E23" s="306"/>
      <c r="F23" s="618">
        <f>E23/'1-SB'!$C$47</f>
        <v>0</v>
      </c>
    </row>
    <row r="24" spans="1:6" ht="15.75">
      <c r="A24" s="306"/>
      <c r="B24" s="53"/>
      <c r="C24" s="579"/>
      <c r="D24" s="306"/>
      <c r="E24" s="306"/>
      <c r="F24" s="618">
        <f>E24/'1-SB'!$C$47</f>
        <v>0</v>
      </c>
    </row>
    <row r="25" spans="1:6" ht="15.75">
      <c r="A25" s="306"/>
      <c r="B25" s="53"/>
      <c r="C25" s="579"/>
      <c r="D25" s="306"/>
      <c r="E25" s="306"/>
      <c r="F25" s="618">
        <f>E25/'1-SB'!$C$47</f>
        <v>0</v>
      </c>
    </row>
    <row r="26" spans="1:6" ht="15.75">
      <c r="A26" s="306"/>
      <c r="B26" s="53"/>
      <c r="C26" s="579"/>
      <c r="D26" s="306"/>
      <c r="E26" s="306"/>
      <c r="F26" s="618">
        <f>E26/'1-SB'!$C$47</f>
        <v>0</v>
      </c>
    </row>
    <row r="27" spans="1:6" ht="15.75">
      <c r="A27" s="306"/>
      <c r="B27" s="53"/>
      <c r="C27" s="579"/>
      <c r="D27" s="306"/>
      <c r="E27" s="306"/>
      <c r="F27" s="618">
        <f>E27/'1-SB'!$C$47</f>
        <v>0</v>
      </c>
    </row>
    <row r="28" spans="1:6" ht="15.75">
      <c r="A28" s="306"/>
      <c r="B28" s="53"/>
      <c r="C28" s="579"/>
      <c r="D28" s="306"/>
      <c r="E28" s="306"/>
      <c r="F28" s="618">
        <f>E28/'1-SB'!$C$47</f>
        <v>0</v>
      </c>
    </row>
    <row r="29" spans="1:6" ht="15.75">
      <c r="A29" s="309"/>
      <c r="B29" s="292"/>
      <c r="C29" s="579"/>
      <c r="D29" s="309"/>
      <c r="E29" s="309"/>
      <c r="F29" s="619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I127" sqref="I127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1455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СТАБИЛНОСТ - НЕМСКИ АКЦИИ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31.12.2022 г.</v>
      </c>
      <c r="B4" s="698"/>
      <c r="C4" s="698"/>
      <c r="D4" s="698"/>
      <c r="E4" s="76" t="s">
        <v>914</v>
      </c>
      <c r="F4" s="224">
        <f>ReportedCompletionDate</f>
        <v>45008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4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4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4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4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4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4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4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4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4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4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4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4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4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4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4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4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4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4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4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4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4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4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4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4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4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4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4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4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4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4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4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4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4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4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4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4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4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4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4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4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4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4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4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4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4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4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4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4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4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4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4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4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4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4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4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4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4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4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4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4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4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4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4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4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4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4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4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4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4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4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4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4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4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4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4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4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4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4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4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4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4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4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4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4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4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4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4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4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4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4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4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4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4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4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4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4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4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4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4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7" t="s">
        <v>979</v>
      </c>
      <c r="D116" s="697"/>
      <c r="E116" s="697"/>
      <c r="F116" s="697"/>
      <c r="G116" s="697"/>
    </row>
    <row r="117" spans="3:7" s="544" customFormat="1" ht="15.75">
      <c r="C117" s="697"/>
      <c r="D117" s="697"/>
      <c r="E117" s="697"/>
      <c r="F117" s="697"/>
      <c r="G117" s="697"/>
    </row>
    <row r="118" spans="3:7" s="544" customFormat="1" ht="15.75">
      <c r="C118" s="697"/>
      <c r="D118" s="697"/>
      <c r="E118" s="697"/>
      <c r="F118" s="697"/>
      <c r="G118" s="697"/>
    </row>
    <row r="119" spans="3:7" s="544" customFormat="1" ht="15.75">
      <c r="C119" s="697"/>
      <c r="D119" s="697"/>
      <c r="E119" s="697"/>
      <c r="F119" s="697"/>
      <c r="G119" s="697"/>
    </row>
    <row r="120" s="544" customFormat="1" ht="15.75">
      <c r="A120" s="545" t="s">
        <v>1329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/>
      <c r="B123" s="53"/>
      <c r="C123" s="53"/>
      <c r="D123" s="57"/>
      <c r="E123" s="54"/>
      <c r="F123" s="301"/>
      <c r="G123" s="297"/>
    </row>
    <row r="124" spans="1:7" s="544" customFormat="1" ht="15.75">
      <c r="A124" s="56"/>
      <c r="B124" s="56"/>
      <c r="C124" s="56"/>
      <c r="D124" s="57"/>
      <c r="E124" s="57"/>
      <c r="F124" s="301"/>
      <c r="G124" s="57"/>
    </row>
    <row r="125" spans="1:7" ht="15.75">
      <c r="A125" s="56"/>
      <c r="B125" s="56"/>
      <c r="C125" s="56"/>
      <c r="D125" s="57"/>
      <c r="E125" s="57"/>
      <c r="F125" s="301"/>
      <c r="G125" s="57"/>
    </row>
    <row r="126" spans="1:7" ht="15.75">
      <c r="A126" s="56"/>
      <c r="B126" s="56"/>
      <c r="C126" s="56"/>
      <c r="D126" s="57"/>
      <c r="E126" s="57"/>
      <c r="F126" s="301"/>
      <c r="G126" s="298"/>
    </row>
    <row r="127" spans="1:7" ht="15.75">
      <c r="A127" s="56"/>
      <c r="B127" s="56"/>
      <c r="C127" s="56"/>
      <c r="D127" s="57"/>
      <c r="E127" s="57"/>
      <c r="F127" s="301"/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1453</v>
      </c>
      <c r="H1" s="62"/>
    </row>
    <row r="2" spans="1:12" s="61" customFormat="1" ht="44.25" customHeight="1">
      <c r="A2" s="696" t="s">
        <v>1338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СТАБИЛНОСТ - НЕМСКИ АКЦИИ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31.12.2022 г.</v>
      </c>
      <c r="B4" s="699"/>
      <c r="C4" s="699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4" customFormat="1" ht="108.75" customHeight="1">
      <c r="A9" s="701"/>
      <c r="B9" s="703"/>
      <c r="C9" s="281" t="s">
        <v>952</v>
      </c>
      <c r="D9" s="705"/>
      <c r="E9" s="706"/>
    </row>
    <row r="10" spans="1:5" s="544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1454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1411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СТАБИЛНОСТ - НЕМСКИ АКЦИИ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45008</v>
      </c>
      <c r="H5" s="540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1412</v>
      </c>
      <c r="C9" s="586" t="s">
        <v>1415</v>
      </c>
      <c r="D9" s="586" t="s">
        <v>1416</v>
      </c>
      <c r="E9" s="586" t="s">
        <v>1413</v>
      </c>
      <c r="F9" s="586" t="s">
        <v>1414</v>
      </c>
      <c r="G9" s="586" t="s">
        <v>1417</v>
      </c>
      <c r="H9" s="586" t="s">
        <v>1418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1403</v>
      </c>
      <c r="B1" s="310"/>
      <c r="D1" s="319" t="s">
        <v>1408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1425</v>
      </c>
      <c r="H2" s="317"/>
      <c r="J2" s="310" t="s">
        <v>1409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1404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1405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1406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1407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1334</v>
      </c>
      <c r="B38" s="314" t="s">
        <v>1340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1335</v>
      </c>
      <c r="B39" s="314" t="s">
        <v>1341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1336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20" sqref="F20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1342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СТАБИЛНОСТ - НЕМСКИ АКЦИИ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01.01.2022 - 31.12.2022</v>
      </c>
      <c r="B5" s="332"/>
      <c r="C5" s="332"/>
      <c r="D5" s="332"/>
      <c r="E5" s="332"/>
      <c r="F5" s="332"/>
    </row>
    <row r="8" spans="2:6" ht="15.75">
      <c r="B8" s="335" t="s">
        <v>1421</v>
      </c>
      <c r="C8" s="336" t="s">
        <v>1343</v>
      </c>
      <c r="D8" s="337"/>
      <c r="E8" s="337"/>
      <c r="F8" s="337"/>
    </row>
    <row r="9" spans="2:6" ht="15.75">
      <c r="B9" s="338"/>
      <c r="C9" s="339" t="s">
        <v>1344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1345</v>
      </c>
      <c r="D11" s="347">
        <f>'1-SB'!C47</f>
        <v>4864816</v>
      </c>
      <c r="E11" s="348">
        <f>'1-SB'!D47</f>
        <v>5499630</v>
      </c>
      <c r="F11" s="346"/>
    </row>
    <row r="12" spans="2:6" ht="15.75">
      <c r="B12" s="342"/>
      <c r="C12" s="342" t="s">
        <v>1346</v>
      </c>
      <c r="D12" s="347">
        <f>'1-SB'!G47</f>
        <v>4864816</v>
      </c>
      <c r="E12" s="348">
        <f>'1-SB'!H47</f>
        <v>5499630</v>
      </c>
      <c r="F12" s="346"/>
    </row>
    <row r="13" spans="2:6" ht="15.75">
      <c r="B13" s="342"/>
      <c r="C13" s="349" t="s">
        <v>1347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1422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1348</v>
      </c>
      <c r="D17" s="341"/>
      <c r="E17" s="341"/>
      <c r="F17" s="341"/>
    </row>
    <row r="18" spans="2:6" ht="15.75">
      <c r="B18" s="342"/>
      <c r="C18" s="343"/>
      <c r="D18" s="344" t="s">
        <v>1349</v>
      </c>
      <c r="E18" s="344" t="s">
        <v>1350</v>
      </c>
      <c r="F18" s="353" t="s">
        <v>1347</v>
      </c>
    </row>
    <row r="19" spans="2:6" ht="15.75">
      <c r="B19" s="342"/>
      <c r="C19" s="342" t="s">
        <v>1351</v>
      </c>
      <c r="D19" s="347">
        <f>'3-OPP'!E39</f>
        <v>130713</v>
      </c>
      <c r="E19" s="347">
        <f>'1-SB'!C25</f>
        <v>130713</v>
      </c>
      <c r="F19" s="354">
        <f>D19-E19</f>
        <v>0</v>
      </c>
    </row>
    <row r="20" spans="2:6" ht="15.75">
      <c r="B20" s="355"/>
      <c r="C20" s="356" t="s">
        <v>1352</v>
      </c>
      <c r="D20" s="357">
        <f>'3-OPP'!E40</f>
        <v>130713</v>
      </c>
      <c r="E20" s="357">
        <f>'1-SB'!C22</f>
        <v>130713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1423</v>
      </c>
      <c r="C23" s="336" t="s">
        <v>1353</v>
      </c>
      <c r="D23" s="337"/>
      <c r="E23" s="337"/>
      <c r="F23" s="337"/>
    </row>
    <row r="24" spans="2:6" ht="15.75">
      <c r="B24" s="338"/>
      <c r="C24" s="352" t="s">
        <v>1354</v>
      </c>
      <c r="D24" s="341"/>
      <c r="E24" s="341"/>
      <c r="F24" s="341"/>
    </row>
    <row r="25" spans="2:6" ht="15.75">
      <c r="B25" s="342"/>
      <c r="C25" s="343"/>
      <c r="D25" s="344" t="s">
        <v>1355</v>
      </c>
      <c r="E25" s="344" t="s">
        <v>1350</v>
      </c>
      <c r="F25" s="353" t="s">
        <v>1347</v>
      </c>
    </row>
    <row r="26" spans="2:6" ht="15.75">
      <c r="B26" s="342"/>
      <c r="C26" s="359" t="s">
        <v>45</v>
      </c>
      <c r="D26" s="360">
        <f>'4-OSK'!C36</f>
        <v>4409384</v>
      </c>
      <c r="E26" s="361">
        <f>'1-SB'!G11</f>
        <v>4409384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-74633</v>
      </c>
      <c r="E27" s="361">
        <f>'1-SB'!G16</f>
        <v>-74633</v>
      </c>
      <c r="F27" s="362">
        <f>D27-E27</f>
        <v>0</v>
      </c>
    </row>
    <row r="28" spans="2:6" ht="15.75">
      <c r="B28" s="342"/>
      <c r="C28" s="342" t="s">
        <v>1356</v>
      </c>
      <c r="D28" s="361">
        <f>'4-OSK'!G36</f>
        <v>1411308</v>
      </c>
      <c r="E28" s="361">
        <f>'1-SB'!G19+'1-SB'!G21</f>
        <v>1411308</v>
      </c>
      <c r="F28" s="362">
        <f>D28-E28</f>
        <v>0</v>
      </c>
    </row>
    <row r="29" spans="2:6" ht="15.75">
      <c r="B29" s="342"/>
      <c r="C29" s="342" t="s">
        <v>1357</v>
      </c>
      <c r="D29" s="361">
        <f>'4-OSK'!H36</f>
        <v>-883655</v>
      </c>
      <c r="E29" s="361">
        <f>'1-SB'!G20+'1-SB'!G22</f>
        <v>-883655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4862404</v>
      </c>
      <c r="E30" s="363">
        <f>'1-SB'!G24</f>
        <v>4862404</v>
      </c>
      <c r="F30" s="364">
        <f>D30-E30</f>
        <v>0</v>
      </c>
    </row>
    <row r="33" spans="2:6" ht="15.75">
      <c r="B33" s="365" t="s">
        <v>1433</v>
      </c>
      <c r="C33" s="366"/>
      <c r="D33" s="366"/>
      <c r="E33" s="366"/>
      <c r="F33" s="366"/>
    </row>
    <row r="34" spans="2:6" ht="15.75">
      <c r="B34" s="342"/>
      <c r="C34" s="343"/>
      <c r="D34" s="370" t="s">
        <v>1429</v>
      </c>
      <c r="E34" s="370" t="s">
        <v>1358</v>
      </c>
      <c r="F34" s="353" t="s">
        <v>1347</v>
      </c>
    </row>
    <row r="35" spans="2:6" ht="31.5">
      <c r="B35" s="342"/>
      <c r="C35" s="371" t="s">
        <v>1434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1374</v>
      </c>
      <c r="E37" s="370" t="s">
        <v>1358</v>
      </c>
      <c r="F37" s="353" t="s">
        <v>1347</v>
      </c>
    </row>
    <row r="38" spans="2:6" ht="15.75">
      <c r="B38" s="342"/>
      <c r="C38" s="356" t="s">
        <v>1359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1374</v>
      </c>
      <c r="E40" s="370" t="s">
        <v>1358</v>
      </c>
      <c r="F40" s="353" t="s">
        <v>1347</v>
      </c>
    </row>
    <row r="41" spans="2:6" ht="15.75">
      <c r="B41" s="342"/>
      <c r="C41" s="356" t="s">
        <v>1430</v>
      </c>
      <c r="D41" s="357">
        <f>'7-RP'!C25</f>
        <v>0</v>
      </c>
      <c r="E41" s="357">
        <f>'1-SB'!C43</f>
        <v>60820</v>
      </c>
      <c r="F41" s="364">
        <f>D41-E41</f>
        <v>-60820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1374</v>
      </c>
      <c r="E43" s="370" t="s">
        <v>1358</v>
      </c>
      <c r="F43" s="353" t="s">
        <v>1347</v>
      </c>
    </row>
    <row r="44" spans="2:6" ht="15.75">
      <c r="B44" s="342"/>
      <c r="C44" s="356" t="s">
        <v>1431</v>
      </c>
      <c r="D44" s="357">
        <f>'7-RP'!C46</f>
        <v>0</v>
      </c>
      <c r="E44" s="357">
        <f>'1-SB'!G40</f>
        <v>2412</v>
      </c>
      <c r="F44" s="364">
        <f>D44-E44</f>
        <v>-2412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1375</v>
      </c>
      <c r="E46" s="370" t="s">
        <v>1358</v>
      </c>
      <c r="F46" s="353" t="s">
        <v>1347</v>
      </c>
    </row>
    <row r="47" spans="2:6" ht="15.75">
      <c r="B47" s="342"/>
      <c r="C47" s="356" t="s">
        <v>1432</v>
      </c>
      <c r="D47" s="357">
        <f>'8-FI'!U264</f>
        <v>0</v>
      </c>
      <c r="E47" s="357">
        <f>'1-SB'!C16+'1-SB'!C37</f>
        <v>4673283</v>
      </c>
      <c r="F47" s="364">
        <f>D47-E47</f>
        <v>-4673283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1376</v>
      </c>
      <c r="E49" s="370" t="s">
        <v>1358</v>
      </c>
      <c r="F49" s="353" t="s">
        <v>1347</v>
      </c>
    </row>
    <row r="50" spans="2:6" ht="15.75">
      <c r="B50" s="342"/>
      <c r="C50" s="356" t="s">
        <v>1435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Стабилност - Немски акции</v>
      </c>
      <c r="B3" s="387" t="str">
        <f aca="true" t="shared" si="1" ref="B3:B34">dfRG</f>
        <v>РГ-05-1573</v>
      </c>
      <c r="C3" s="388">
        <f aca="true" t="shared" si="2" ref="C3:C34">EndDate</f>
        <v>44926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Стабилност - Немски акции</v>
      </c>
      <c r="B4" s="387" t="str">
        <f t="shared" si="1"/>
        <v>РГ-05-1573</v>
      </c>
      <c r="C4" s="388">
        <f t="shared" si="2"/>
        <v>44926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Стабилност - Немски акции</v>
      </c>
      <c r="B5" s="387" t="str">
        <f t="shared" si="1"/>
        <v>РГ-05-1573</v>
      </c>
      <c r="C5" s="388">
        <f t="shared" si="2"/>
        <v>44926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Стабилност - Немски акции</v>
      </c>
      <c r="B6" s="387" t="str">
        <f t="shared" si="1"/>
        <v>РГ-05-1573</v>
      </c>
      <c r="C6" s="388">
        <f t="shared" si="2"/>
        <v>44926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Стабилност - Немски акции</v>
      </c>
      <c r="B7" s="387" t="str">
        <f t="shared" si="1"/>
        <v>РГ-05-1573</v>
      </c>
      <c r="C7" s="388">
        <f t="shared" si="2"/>
        <v>44926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Стабилност - Немски акции</v>
      </c>
      <c r="B8" s="387" t="str">
        <f t="shared" si="1"/>
        <v>РГ-05-1573</v>
      </c>
      <c r="C8" s="388">
        <f t="shared" si="2"/>
        <v>44926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Стабилност - Немски акции</v>
      </c>
      <c r="B9" s="387" t="str">
        <f t="shared" si="1"/>
        <v>РГ-05-1573</v>
      </c>
      <c r="C9" s="388">
        <f t="shared" si="2"/>
        <v>44926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Стабилност - Немски акции</v>
      </c>
      <c r="B10" s="387" t="str">
        <f t="shared" si="1"/>
        <v>РГ-05-1573</v>
      </c>
      <c r="C10" s="388">
        <f t="shared" si="2"/>
        <v>44926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Стабилност - Немски акции</v>
      </c>
      <c r="B11" s="387" t="str">
        <f t="shared" si="1"/>
        <v>РГ-05-1573</v>
      </c>
      <c r="C11" s="388">
        <f t="shared" si="2"/>
        <v>44926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Стабилност - Немски акции</v>
      </c>
      <c r="B12" s="387" t="str">
        <f t="shared" si="1"/>
        <v>РГ-05-1573</v>
      </c>
      <c r="C12" s="388">
        <f t="shared" si="2"/>
        <v>44926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Стабилност - Немски акции</v>
      </c>
      <c r="B13" s="387" t="str">
        <f t="shared" si="1"/>
        <v>РГ-05-1573</v>
      </c>
      <c r="C13" s="388">
        <f t="shared" si="2"/>
        <v>44926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Стабилност - Немски акции</v>
      </c>
      <c r="B14" s="387" t="str">
        <f t="shared" si="1"/>
        <v>РГ-05-1573</v>
      </c>
      <c r="C14" s="388">
        <f t="shared" si="2"/>
        <v>44926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Стабилност - Немски акции</v>
      </c>
      <c r="B15" s="387" t="str">
        <f t="shared" si="1"/>
        <v>РГ-05-1573</v>
      </c>
      <c r="C15" s="388">
        <f t="shared" si="2"/>
        <v>44926</v>
      </c>
      <c r="D15" s="401" t="s">
        <v>173</v>
      </c>
      <c r="E15" s="402" t="s">
        <v>9</v>
      </c>
      <c r="F15" s="387" t="s">
        <v>792</v>
      </c>
      <c r="G15" s="391">
        <f>'1-SB'!C22</f>
        <v>130713</v>
      </c>
    </row>
    <row r="16" spans="1:7" ht="15.75">
      <c r="A16" s="386" t="str">
        <f t="shared" si="0"/>
        <v>ДФ ДСК Стабилност - Немски акции</v>
      </c>
      <c r="B16" s="387" t="str">
        <f t="shared" si="1"/>
        <v>РГ-05-1573</v>
      </c>
      <c r="C16" s="388">
        <f t="shared" si="2"/>
        <v>44926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ДФ ДСК Стабилност - Немски акции</v>
      </c>
      <c r="B17" s="387" t="str">
        <f t="shared" si="1"/>
        <v>РГ-05-1573</v>
      </c>
      <c r="C17" s="388">
        <f t="shared" si="2"/>
        <v>44926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Стабилност - Немски акции</v>
      </c>
      <c r="B18" s="387" t="str">
        <f t="shared" si="1"/>
        <v>РГ-05-1573</v>
      </c>
      <c r="C18" s="388">
        <f t="shared" si="2"/>
        <v>44926</v>
      </c>
      <c r="D18" s="399" t="s">
        <v>176</v>
      </c>
      <c r="E18" s="403" t="s">
        <v>11</v>
      </c>
      <c r="F18" s="387" t="s">
        <v>792</v>
      </c>
      <c r="G18" s="391">
        <f>'1-SB'!C25</f>
        <v>130713</v>
      </c>
    </row>
    <row r="19" spans="1:7" ht="15.75">
      <c r="A19" s="386" t="str">
        <f t="shared" si="0"/>
        <v>ДФ ДСК Стабилност - Немски акции</v>
      </c>
      <c r="B19" s="387" t="str">
        <f t="shared" si="1"/>
        <v>РГ-05-1573</v>
      </c>
      <c r="C19" s="388">
        <f t="shared" si="2"/>
        <v>44926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Стабилност - Немски акции</v>
      </c>
      <c r="B20" s="387" t="str">
        <f t="shared" si="1"/>
        <v>РГ-05-1573</v>
      </c>
      <c r="C20" s="388">
        <f t="shared" si="2"/>
        <v>44926</v>
      </c>
      <c r="D20" s="401" t="s">
        <v>177</v>
      </c>
      <c r="E20" s="402" t="s">
        <v>137</v>
      </c>
      <c r="F20" s="387" t="s">
        <v>792</v>
      </c>
      <c r="G20" s="391">
        <f>'1-SB'!C27</f>
        <v>4450739</v>
      </c>
    </row>
    <row r="21" spans="1:7" ht="15.75">
      <c r="A21" s="386" t="str">
        <f t="shared" si="0"/>
        <v>ДФ ДСК Стабилност - Немски акции</v>
      </c>
      <c r="B21" s="387" t="str">
        <f t="shared" si="1"/>
        <v>РГ-05-1573</v>
      </c>
      <c r="C21" s="388">
        <f t="shared" si="2"/>
        <v>44926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ДСК Стабилност - Немски акции</v>
      </c>
      <c r="B22" s="387" t="str">
        <f t="shared" si="1"/>
        <v>РГ-05-1573</v>
      </c>
      <c r="C22" s="388">
        <f t="shared" si="2"/>
        <v>44926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Стабилност - Немски акции</v>
      </c>
      <c r="B23" s="387" t="str">
        <f t="shared" si="1"/>
        <v>РГ-05-1573</v>
      </c>
      <c r="C23" s="388">
        <f t="shared" si="2"/>
        <v>44926</v>
      </c>
      <c r="D23" s="401" t="s">
        <v>180</v>
      </c>
      <c r="E23" s="404" t="s">
        <v>100</v>
      </c>
      <c r="F23" s="387" t="s">
        <v>792</v>
      </c>
      <c r="G23" s="391">
        <f>'1-SB'!C30</f>
        <v>4450739</v>
      </c>
    </row>
    <row r="24" spans="1:7" ht="15.75">
      <c r="A24" s="386" t="str">
        <f t="shared" si="0"/>
        <v>ДФ ДСК Стабилност - Немски акции</v>
      </c>
      <c r="B24" s="387" t="str">
        <f t="shared" si="1"/>
        <v>РГ-05-1573</v>
      </c>
      <c r="C24" s="388">
        <f t="shared" si="2"/>
        <v>44926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Стабилност - Немски акции</v>
      </c>
      <c r="B25" s="387" t="str">
        <f t="shared" si="1"/>
        <v>РГ-05-1573</v>
      </c>
      <c r="C25" s="388">
        <f t="shared" si="2"/>
        <v>44926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Стабилност - Немски акции</v>
      </c>
      <c r="B26" s="387" t="str">
        <f t="shared" si="1"/>
        <v>РГ-05-1573</v>
      </c>
      <c r="C26" s="388">
        <f t="shared" si="2"/>
        <v>44926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ДФ ДСК Стабилност - Немски акции</v>
      </c>
      <c r="B27" s="387" t="str">
        <f t="shared" si="1"/>
        <v>РГ-05-1573</v>
      </c>
      <c r="C27" s="388">
        <f t="shared" si="2"/>
        <v>44926</v>
      </c>
      <c r="D27" s="401" t="s">
        <v>184</v>
      </c>
      <c r="E27" s="402" t="s">
        <v>131</v>
      </c>
      <c r="F27" s="387" t="s">
        <v>792</v>
      </c>
      <c r="G27" s="391">
        <f>'1-SB'!C34</f>
        <v>222544</v>
      </c>
    </row>
    <row r="28" spans="1:7" ht="15.75">
      <c r="A28" s="386" t="str">
        <f t="shared" si="0"/>
        <v>ДФ ДСК Стабилност - Немски акции</v>
      </c>
      <c r="B28" s="387" t="str">
        <f t="shared" si="1"/>
        <v>РГ-05-1573</v>
      </c>
      <c r="C28" s="388">
        <f t="shared" si="2"/>
        <v>44926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Стабилност - Немски акции</v>
      </c>
      <c r="B29" s="387" t="str">
        <f t="shared" si="1"/>
        <v>РГ-05-1573</v>
      </c>
      <c r="C29" s="388">
        <f t="shared" si="2"/>
        <v>44926</v>
      </c>
      <c r="D29" s="401" t="s">
        <v>186</v>
      </c>
      <c r="E29" s="402" t="s">
        <v>1456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Стабилност - Немски акции</v>
      </c>
      <c r="B30" s="387" t="str">
        <f t="shared" si="1"/>
        <v>РГ-05-1573</v>
      </c>
      <c r="C30" s="388">
        <f t="shared" si="2"/>
        <v>44926</v>
      </c>
      <c r="D30" s="401" t="s">
        <v>187</v>
      </c>
      <c r="E30" s="403" t="s">
        <v>12</v>
      </c>
      <c r="F30" s="387" t="s">
        <v>792</v>
      </c>
      <c r="G30" s="391">
        <f>'1-SB'!C37</f>
        <v>4673283</v>
      </c>
    </row>
    <row r="31" spans="1:7" ht="15.75">
      <c r="A31" s="386" t="str">
        <f t="shared" si="0"/>
        <v>ДФ ДСК Стабилност - Немски акции</v>
      </c>
      <c r="B31" s="387" t="str">
        <f t="shared" si="1"/>
        <v>РГ-05-1573</v>
      </c>
      <c r="C31" s="388">
        <f t="shared" si="2"/>
        <v>44926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Стабилност - Немски акции</v>
      </c>
      <c r="B32" s="387" t="str">
        <f t="shared" si="1"/>
        <v>РГ-05-1573</v>
      </c>
      <c r="C32" s="388">
        <f t="shared" si="2"/>
        <v>44926</v>
      </c>
      <c r="D32" s="394" t="s">
        <v>188</v>
      </c>
      <c r="E32" s="395" t="s">
        <v>134</v>
      </c>
      <c r="F32" s="387" t="s">
        <v>792</v>
      </c>
      <c r="G32" s="391">
        <f>'1-SB'!C39</f>
        <v>60820</v>
      </c>
    </row>
    <row r="33" spans="1:7" ht="15.75">
      <c r="A33" s="386" t="str">
        <f t="shared" si="0"/>
        <v>ДФ ДСК Стабилност - Немски акции</v>
      </c>
      <c r="B33" s="387" t="str">
        <f t="shared" si="1"/>
        <v>РГ-05-1573</v>
      </c>
      <c r="C33" s="388">
        <f t="shared" si="2"/>
        <v>44926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Стабилност - Немски акции</v>
      </c>
      <c r="B34" s="387" t="str">
        <f t="shared" si="1"/>
        <v>РГ-05-1573</v>
      </c>
      <c r="C34" s="388">
        <f t="shared" si="2"/>
        <v>44926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Стабилност - Немски акции</v>
      </c>
      <c r="B35" s="387" t="str">
        <f aca="true" t="shared" si="4" ref="B35:B58">dfRG</f>
        <v>РГ-05-1573</v>
      </c>
      <c r="C35" s="388">
        <f aca="true" t="shared" si="5" ref="C35:C58">EndDate</f>
        <v>44926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ДФ ДСК Стабилност - Немски акции</v>
      </c>
      <c r="B36" s="387" t="str">
        <f t="shared" si="4"/>
        <v>РГ-05-1573</v>
      </c>
      <c r="C36" s="388">
        <f t="shared" si="5"/>
        <v>44926</v>
      </c>
      <c r="D36" s="392" t="s">
        <v>192</v>
      </c>
      <c r="E36" s="398" t="s">
        <v>13</v>
      </c>
      <c r="F36" s="387" t="s">
        <v>792</v>
      </c>
      <c r="G36" s="391">
        <f>'1-SB'!C43</f>
        <v>60820</v>
      </c>
    </row>
    <row r="37" spans="1:7" ht="15.75">
      <c r="A37" s="386" t="str">
        <f t="shared" si="3"/>
        <v>ДФ ДСК Стабилност - Немски акции</v>
      </c>
      <c r="B37" s="387" t="str">
        <f t="shared" si="4"/>
        <v>РГ-05-1573</v>
      </c>
      <c r="C37" s="388">
        <f t="shared" si="5"/>
        <v>44926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Стабилност - Немски акции</v>
      </c>
      <c r="B38" s="387" t="str">
        <f t="shared" si="4"/>
        <v>РГ-05-1573</v>
      </c>
      <c r="C38" s="388">
        <f t="shared" si="5"/>
        <v>44926</v>
      </c>
      <c r="D38" s="392" t="s">
        <v>194</v>
      </c>
      <c r="E38" s="398" t="s">
        <v>34</v>
      </c>
      <c r="F38" s="387" t="s">
        <v>792</v>
      </c>
      <c r="G38" s="391">
        <f>'1-SB'!C45</f>
        <v>4864816</v>
      </c>
    </row>
    <row r="39" spans="1:7" ht="15.75">
      <c r="A39" s="386" t="str">
        <f t="shared" si="3"/>
        <v>ДФ ДСК Стабилност - Немски акции</v>
      </c>
      <c r="B39" s="387" t="str">
        <f t="shared" si="4"/>
        <v>РГ-05-1573</v>
      </c>
      <c r="C39" s="388">
        <f t="shared" si="5"/>
        <v>44926</v>
      </c>
      <c r="D39" s="392" t="s">
        <v>195</v>
      </c>
      <c r="E39" s="392" t="s">
        <v>36</v>
      </c>
      <c r="F39" s="387" t="s">
        <v>792</v>
      </c>
      <c r="G39" s="391">
        <f>'1-SB'!C47</f>
        <v>4864816</v>
      </c>
    </row>
    <row r="40" spans="1:7" ht="15.75">
      <c r="A40" s="405" t="str">
        <f t="shared" si="3"/>
        <v>ДФ ДСК Стабилност - Немски акции</v>
      </c>
      <c r="B40" s="406" t="str">
        <f t="shared" si="4"/>
        <v>РГ-05-1573</v>
      </c>
      <c r="C40" s="407">
        <f t="shared" si="5"/>
        <v>44926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Стабилност - Немски акции</v>
      </c>
      <c r="B41" s="406" t="str">
        <f t="shared" si="4"/>
        <v>РГ-05-1573</v>
      </c>
      <c r="C41" s="407">
        <f t="shared" si="5"/>
        <v>44926</v>
      </c>
      <c r="D41" s="411" t="s">
        <v>196</v>
      </c>
      <c r="E41" s="412" t="s">
        <v>930</v>
      </c>
      <c r="F41" s="406" t="s">
        <v>793</v>
      </c>
      <c r="G41" s="410">
        <f>'1-SB'!G11</f>
        <v>4409384</v>
      </c>
    </row>
    <row r="42" spans="1:7" ht="15.75">
      <c r="A42" s="405" t="str">
        <f t="shared" si="3"/>
        <v>ДФ ДСК Стабилност - Немски акции</v>
      </c>
      <c r="B42" s="406" t="str">
        <f t="shared" si="4"/>
        <v>РГ-05-1573</v>
      </c>
      <c r="C42" s="407">
        <f t="shared" si="5"/>
        <v>44926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Стабилност - Немски акции</v>
      </c>
      <c r="B43" s="406" t="str">
        <f t="shared" si="4"/>
        <v>РГ-05-1573</v>
      </c>
      <c r="C43" s="407">
        <f t="shared" si="5"/>
        <v>44926</v>
      </c>
      <c r="D43" s="414" t="s">
        <v>197</v>
      </c>
      <c r="E43" s="415" t="s">
        <v>136</v>
      </c>
      <c r="F43" s="406" t="s">
        <v>793</v>
      </c>
      <c r="G43" s="410">
        <f>'1-SB'!G13</f>
        <v>-74633</v>
      </c>
    </row>
    <row r="44" spans="1:7" ht="15.75">
      <c r="A44" s="405" t="str">
        <f t="shared" si="3"/>
        <v>ДФ ДСК Стабилност - Немски акции</v>
      </c>
      <c r="B44" s="406" t="str">
        <f t="shared" si="4"/>
        <v>РГ-05-1573</v>
      </c>
      <c r="C44" s="407">
        <f t="shared" si="5"/>
        <v>44926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Стабилност - Немски акции</v>
      </c>
      <c r="B45" s="406" t="str">
        <f t="shared" si="4"/>
        <v>РГ-05-1573</v>
      </c>
      <c r="C45" s="407">
        <f t="shared" si="5"/>
        <v>44926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Стабилност - Немски акции</v>
      </c>
      <c r="B46" s="406" t="str">
        <f t="shared" si="4"/>
        <v>РГ-05-1573</v>
      </c>
      <c r="C46" s="407">
        <f t="shared" si="5"/>
        <v>44926</v>
      </c>
      <c r="D46" s="411" t="s">
        <v>200</v>
      </c>
      <c r="E46" s="416" t="s">
        <v>23</v>
      </c>
      <c r="F46" s="406" t="s">
        <v>793</v>
      </c>
      <c r="G46" s="410">
        <f>'1-SB'!G16</f>
        <v>-74633</v>
      </c>
    </row>
    <row r="47" spans="1:7" ht="15.75">
      <c r="A47" s="405" t="str">
        <f t="shared" si="3"/>
        <v>ДФ ДСК Стабилност - Немски акции</v>
      </c>
      <c r="B47" s="406" t="str">
        <f t="shared" si="4"/>
        <v>РГ-05-1573</v>
      </c>
      <c r="C47" s="407">
        <f t="shared" si="5"/>
        <v>44926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Стабилност - Немски акции</v>
      </c>
      <c r="B48" s="406" t="str">
        <f t="shared" si="4"/>
        <v>РГ-05-1573</v>
      </c>
      <c r="C48" s="407">
        <f t="shared" si="5"/>
        <v>44926</v>
      </c>
      <c r="D48" s="413" t="s">
        <v>201</v>
      </c>
      <c r="E48" s="415" t="s">
        <v>26</v>
      </c>
      <c r="F48" s="406" t="s">
        <v>793</v>
      </c>
      <c r="G48" s="410">
        <f>'1-SB'!G18</f>
        <v>994358</v>
      </c>
    </row>
    <row r="49" spans="1:7" ht="15.75">
      <c r="A49" s="405" t="str">
        <f t="shared" si="3"/>
        <v>ДФ ДСК Стабилност - Немски акции</v>
      </c>
      <c r="B49" s="406" t="str">
        <f t="shared" si="4"/>
        <v>РГ-05-1573</v>
      </c>
      <c r="C49" s="407">
        <f t="shared" si="5"/>
        <v>44926</v>
      </c>
      <c r="D49" s="413" t="s">
        <v>202</v>
      </c>
      <c r="E49" s="417" t="s">
        <v>27</v>
      </c>
      <c r="F49" s="406" t="s">
        <v>793</v>
      </c>
      <c r="G49" s="410">
        <f>'1-SB'!G19</f>
        <v>1411308</v>
      </c>
    </row>
    <row r="50" spans="1:7" ht="15.75">
      <c r="A50" s="405" t="str">
        <f t="shared" si="3"/>
        <v>ДФ ДСК Стабилност - Немски акции</v>
      </c>
      <c r="B50" s="406" t="str">
        <f t="shared" si="4"/>
        <v>РГ-05-1573</v>
      </c>
      <c r="C50" s="407">
        <f t="shared" si="5"/>
        <v>44926</v>
      </c>
      <c r="D50" s="413" t="s">
        <v>203</v>
      </c>
      <c r="E50" s="417" t="s">
        <v>28</v>
      </c>
      <c r="F50" s="406" t="s">
        <v>793</v>
      </c>
      <c r="G50" s="410">
        <f>'1-SB'!G20</f>
        <v>-416950</v>
      </c>
    </row>
    <row r="51" spans="1:7" ht="15.75">
      <c r="A51" s="405" t="str">
        <f t="shared" si="3"/>
        <v>ДФ ДСК Стабилност - Немски акции</v>
      </c>
      <c r="B51" s="406" t="str">
        <f t="shared" si="4"/>
        <v>РГ-05-1573</v>
      </c>
      <c r="C51" s="407">
        <f t="shared" si="5"/>
        <v>44926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ДСК Стабилност - Немски акции</v>
      </c>
      <c r="B52" s="406" t="str">
        <f t="shared" si="4"/>
        <v>РГ-05-1573</v>
      </c>
      <c r="C52" s="407">
        <f t="shared" si="5"/>
        <v>44926</v>
      </c>
      <c r="D52" s="418" t="s">
        <v>991</v>
      </c>
      <c r="E52" s="419" t="s">
        <v>990</v>
      </c>
      <c r="F52" s="406" t="s">
        <v>793</v>
      </c>
      <c r="G52" s="410">
        <f>'1-SB'!G22</f>
        <v>-466705</v>
      </c>
    </row>
    <row r="53" spans="1:7" ht="15.75">
      <c r="A53" s="405" t="str">
        <f t="shared" si="3"/>
        <v>ДФ ДСК Стабилност - Немски акции</v>
      </c>
      <c r="B53" s="406" t="str">
        <f t="shared" si="4"/>
        <v>РГ-05-1573</v>
      </c>
      <c r="C53" s="407">
        <f t="shared" si="5"/>
        <v>44926</v>
      </c>
      <c r="D53" s="411" t="s">
        <v>205</v>
      </c>
      <c r="E53" s="416" t="s">
        <v>29</v>
      </c>
      <c r="F53" s="406" t="s">
        <v>793</v>
      </c>
      <c r="G53" s="410">
        <f>'1-SB'!G23</f>
        <v>527653</v>
      </c>
    </row>
    <row r="54" spans="1:7" ht="15.75">
      <c r="A54" s="405" t="str">
        <f t="shared" si="3"/>
        <v>ДФ ДСК Стабилност - Немски акции</v>
      </c>
      <c r="B54" s="406" t="str">
        <f t="shared" si="4"/>
        <v>РГ-05-1573</v>
      </c>
      <c r="C54" s="407">
        <f t="shared" si="5"/>
        <v>44926</v>
      </c>
      <c r="D54" s="408" t="s">
        <v>206</v>
      </c>
      <c r="E54" s="420" t="s">
        <v>31</v>
      </c>
      <c r="F54" s="406" t="s">
        <v>793</v>
      </c>
      <c r="G54" s="410">
        <f>'1-SB'!G24</f>
        <v>4862404</v>
      </c>
    </row>
    <row r="55" spans="1:7" ht="15.75">
      <c r="A55" s="405" t="str">
        <f t="shared" si="3"/>
        <v>ДФ ДСК Стабилност - Немски акции</v>
      </c>
      <c r="B55" s="406" t="str">
        <f t="shared" si="4"/>
        <v>РГ-05-1573</v>
      </c>
      <c r="C55" s="407">
        <f t="shared" si="5"/>
        <v>44926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Стабилност - Немски акции</v>
      </c>
      <c r="B56" s="406" t="str">
        <f t="shared" si="4"/>
        <v>РГ-05-1573</v>
      </c>
      <c r="C56" s="407">
        <f t="shared" si="5"/>
        <v>44926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Стабилност - Немски акции</v>
      </c>
      <c r="B57" s="406" t="str">
        <f t="shared" si="4"/>
        <v>РГ-05-1573</v>
      </c>
      <c r="C57" s="407">
        <f t="shared" si="5"/>
        <v>44926</v>
      </c>
      <c r="D57" s="413" t="s">
        <v>208</v>
      </c>
      <c r="E57" s="415" t="s">
        <v>125</v>
      </c>
      <c r="F57" s="406" t="s">
        <v>793</v>
      </c>
      <c r="G57" s="410">
        <f>'1-SB'!G28</f>
        <v>2412</v>
      </c>
    </row>
    <row r="58" spans="1:7" ht="15.75">
      <c r="A58" s="405" t="str">
        <f t="shared" si="3"/>
        <v>ДФ ДСК Стабилност - Немски акции</v>
      </c>
      <c r="B58" s="406" t="str">
        <f t="shared" si="4"/>
        <v>РГ-05-1573</v>
      </c>
      <c r="C58" s="407">
        <f t="shared" si="5"/>
        <v>44926</v>
      </c>
      <c r="D58" s="413" t="s">
        <v>209</v>
      </c>
      <c r="E58" s="417" t="s">
        <v>161</v>
      </c>
      <c r="F58" s="406" t="s">
        <v>793</v>
      </c>
      <c r="G58" s="410">
        <f>'1-SB'!G29</f>
        <v>340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2072</v>
      </c>
    </row>
    <row r="60" spans="1:7" ht="15.75">
      <c r="A60" s="405" t="str">
        <f aca="true" t="shared" si="6" ref="A60:A81">dfName</f>
        <v>ДФ ДСК Стабилност - Немски акции</v>
      </c>
      <c r="B60" s="406" t="str">
        <f aca="true" t="shared" si="7" ref="B60:B81">dfRG</f>
        <v>РГ-05-1573</v>
      </c>
      <c r="C60" s="407">
        <f aca="true" t="shared" si="8" ref="C60:C81">EndDate</f>
        <v>44926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Стабилност - Немски акции</v>
      </c>
      <c r="B61" s="406" t="str">
        <f t="shared" si="7"/>
        <v>РГ-05-1573</v>
      </c>
      <c r="C61" s="407">
        <f t="shared" si="8"/>
        <v>44926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Стабилност - Немски акции</v>
      </c>
      <c r="B62" s="406" t="str">
        <f t="shared" si="7"/>
        <v>РГ-05-1573</v>
      </c>
      <c r="C62" s="407">
        <f t="shared" si="8"/>
        <v>44926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Стабилност - Немски акции</v>
      </c>
      <c r="B63" s="406" t="str">
        <f t="shared" si="7"/>
        <v>РГ-05-1573</v>
      </c>
      <c r="C63" s="407">
        <f t="shared" si="8"/>
        <v>44926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Стабилност - Немски акции</v>
      </c>
      <c r="B64" s="406" t="str">
        <f t="shared" si="7"/>
        <v>РГ-05-1573</v>
      </c>
      <c r="C64" s="407">
        <f t="shared" si="8"/>
        <v>44926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Стабилност - Немски акции</v>
      </c>
      <c r="B65" s="406" t="str">
        <f t="shared" si="7"/>
        <v>РГ-05-1573</v>
      </c>
      <c r="C65" s="407">
        <f t="shared" si="8"/>
        <v>44926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Стабилност - Немски акции</v>
      </c>
      <c r="B66" s="406" t="str">
        <f t="shared" si="7"/>
        <v>РГ-05-1573</v>
      </c>
      <c r="C66" s="407">
        <f t="shared" si="8"/>
        <v>44926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Стабилност - Немски акции</v>
      </c>
      <c r="B67" s="406" t="str">
        <f t="shared" si="7"/>
        <v>РГ-05-1573</v>
      </c>
      <c r="C67" s="407">
        <f t="shared" si="8"/>
        <v>44926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Стабилност - Немски акции</v>
      </c>
      <c r="B68" s="406" t="str">
        <f t="shared" si="7"/>
        <v>РГ-05-1573</v>
      </c>
      <c r="C68" s="407">
        <f t="shared" si="8"/>
        <v>44926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Стабилност - Немски акции</v>
      </c>
      <c r="B69" s="406" t="str">
        <f t="shared" si="7"/>
        <v>РГ-05-1573</v>
      </c>
      <c r="C69" s="407">
        <f t="shared" si="8"/>
        <v>44926</v>
      </c>
      <c r="D69" s="408" t="s">
        <v>220</v>
      </c>
      <c r="E69" s="420" t="s">
        <v>34</v>
      </c>
      <c r="F69" s="406" t="s">
        <v>793</v>
      </c>
      <c r="G69" s="410">
        <f>'1-SB'!G40</f>
        <v>2412</v>
      </c>
    </row>
    <row r="70" spans="1:7" ht="15.75">
      <c r="A70" s="405" t="str">
        <f t="shared" si="6"/>
        <v>ДФ ДСК Стабилност - Немски акции</v>
      </c>
      <c r="B70" s="406" t="str">
        <f t="shared" si="7"/>
        <v>РГ-05-1573</v>
      </c>
      <c r="C70" s="407">
        <f t="shared" si="8"/>
        <v>44926</v>
      </c>
      <c r="D70" s="411" t="s">
        <v>221</v>
      </c>
      <c r="E70" s="411" t="s">
        <v>35</v>
      </c>
      <c r="F70" s="406" t="s">
        <v>793</v>
      </c>
      <c r="G70" s="410">
        <f>'1-SB'!G47</f>
        <v>4864816</v>
      </c>
    </row>
    <row r="71" spans="1:7" ht="15.75">
      <c r="A71" s="423" t="str">
        <f t="shared" si="6"/>
        <v>ДФ ДСК Стабилност - Немски акции</v>
      </c>
      <c r="B71" s="424" t="str">
        <f t="shared" si="7"/>
        <v>РГ-05-1573</v>
      </c>
      <c r="C71" s="425">
        <f t="shared" si="8"/>
        <v>44926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Стабилност - Немски акции</v>
      </c>
      <c r="B72" s="424" t="str">
        <f t="shared" si="7"/>
        <v>РГ-05-1573</v>
      </c>
      <c r="C72" s="425">
        <f t="shared" si="8"/>
        <v>44926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Стабилност - Немски акции</v>
      </c>
      <c r="B73" s="424" t="str">
        <f t="shared" si="7"/>
        <v>РГ-05-1573</v>
      </c>
      <c r="C73" s="425">
        <f t="shared" si="8"/>
        <v>44926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ДФ ДСК Стабилност - Немски акции</v>
      </c>
      <c r="B74" s="424" t="str">
        <f t="shared" si="7"/>
        <v>РГ-05-1573</v>
      </c>
      <c r="C74" s="425">
        <f t="shared" si="8"/>
        <v>44926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ДФ ДСК Стабилност - Немски акции</v>
      </c>
      <c r="B75" s="424" t="str">
        <f t="shared" si="7"/>
        <v>РГ-05-1573</v>
      </c>
      <c r="C75" s="425">
        <f t="shared" si="8"/>
        <v>44926</v>
      </c>
      <c r="D75" s="426" t="s">
        <v>796</v>
      </c>
      <c r="E75" s="431" t="s">
        <v>937</v>
      </c>
      <c r="F75" s="424" t="s">
        <v>828</v>
      </c>
      <c r="G75" s="428">
        <f>'2-OD'!C14</f>
        <v>2190893</v>
      </c>
    </row>
    <row r="76" spans="1:7" ht="15.75">
      <c r="A76" s="423" t="str">
        <f t="shared" si="6"/>
        <v>ДФ ДСК Стабилност - Немски акции</v>
      </c>
      <c r="B76" s="424" t="str">
        <f t="shared" si="7"/>
        <v>РГ-05-1573</v>
      </c>
      <c r="C76" s="425">
        <f t="shared" si="8"/>
        <v>44926</v>
      </c>
      <c r="D76" s="426" t="s">
        <v>797</v>
      </c>
      <c r="E76" s="431" t="s">
        <v>938</v>
      </c>
      <c r="F76" s="424" t="s">
        <v>828</v>
      </c>
      <c r="G76" s="428">
        <f>'2-OD'!C15</f>
        <v>65</v>
      </c>
    </row>
    <row r="77" spans="1:7" ht="15.75">
      <c r="A77" s="423" t="str">
        <f t="shared" si="6"/>
        <v>ДФ ДСК Стабилност - Немски акции</v>
      </c>
      <c r="B77" s="424" t="str">
        <f t="shared" si="7"/>
        <v>РГ-05-1573</v>
      </c>
      <c r="C77" s="425">
        <f t="shared" si="8"/>
        <v>44926</v>
      </c>
      <c r="D77" s="426" t="s">
        <v>798</v>
      </c>
      <c r="E77" s="431" t="s">
        <v>981</v>
      </c>
      <c r="F77" s="424" t="s">
        <v>828</v>
      </c>
      <c r="G77" s="428">
        <f>'2-OD'!C16</f>
        <v>276</v>
      </c>
    </row>
    <row r="78" spans="1:7" ht="15.75">
      <c r="A78" s="423" t="str">
        <f t="shared" si="6"/>
        <v>ДФ ДСК Стабилност - Немски акции</v>
      </c>
      <c r="B78" s="424" t="str">
        <f t="shared" si="7"/>
        <v>РГ-05-1573</v>
      </c>
      <c r="C78" s="425">
        <f t="shared" si="8"/>
        <v>44926</v>
      </c>
      <c r="D78" s="429" t="s">
        <v>799</v>
      </c>
      <c r="E78" s="432" t="s">
        <v>20</v>
      </c>
      <c r="F78" s="424" t="s">
        <v>828</v>
      </c>
      <c r="G78" s="428">
        <f>'2-OD'!C18</f>
        <v>2191234</v>
      </c>
    </row>
    <row r="79" spans="1:7" ht="15.75">
      <c r="A79" s="423" t="str">
        <f t="shared" si="6"/>
        <v>ДФ ДСК Стабилност - Немски акции</v>
      </c>
      <c r="B79" s="424" t="str">
        <f t="shared" si="7"/>
        <v>РГ-05-1573</v>
      </c>
      <c r="C79" s="425">
        <f t="shared" si="8"/>
        <v>44926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Стабилност - Немски акции</v>
      </c>
      <c r="B80" s="424" t="str">
        <f t="shared" si="7"/>
        <v>РГ-05-1573</v>
      </c>
      <c r="C80" s="425">
        <f t="shared" si="8"/>
        <v>44926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Стабилност - Немски акции</v>
      </c>
      <c r="B81" s="424" t="str">
        <f t="shared" si="7"/>
        <v>РГ-05-1573</v>
      </c>
      <c r="C81" s="425">
        <f t="shared" si="8"/>
        <v>44926</v>
      </c>
      <c r="D81" s="426" t="s">
        <v>801</v>
      </c>
      <c r="E81" s="431" t="s">
        <v>122</v>
      </c>
      <c r="F81" s="424" t="s">
        <v>828</v>
      </c>
      <c r="G81" s="428">
        <f>'2-OD'!C21</f>
        <v>31621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Стабилност - Немски акции</v>
      </c>
      <c r="B83" s="424" t="str">
        <f aca="true" t="shared" si="10" ref="B83:B109">dfRG</f>
        <v>РГ-05-1573</v>
      </c>
      <c r="C83" s="425">
        <f aca="true" t="shared" si="11" ref="C83:C109">EndDate</f>
        <v>44926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Стабилност - Немски акции</v>
      </c>
      <c r="B84" s="424" t="str">
        <f t="shared" si="10"/>
        <v>РГ-05-1573</v>
      </c>
      <c r="C84" s="425">
        <f t="shared" si="11"/>
        <v>44926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Стабилност - Немски акции</v>
      </c>
      <c r="B85" s="424" t="str">
        <f t="shared" si="10"/>
        <v>РГ-05-1573</v>
      </c>
      <c r="C85" s="425">
        <f t="shared" si="11"/>
        <v>44926</v>
      </c>
      <c r="D85" s="429" t="s">
        <v>805</v>
      </c>
      <c r="E85" s="432" t="s">
        <v>23</v>
      </c>
      <c r="F85" s="424" t="s">
        <v>828</v>
      </c>
      <c r="G85" s="428">
        <f>'2-OD'!C25</f>
        <v>31621</v>
      </c>
    </row>
    <row r="86" spans="1:7" ht="15.75">
      <c r="A86" s="423" t="str">
        <f t="shared" si="9"/>
        <v>ДФ ДСК Стабилност - Немски акции</v>
      </c>
      <c r="B86" s="424" t="str">
        <f t="shared" si="10"/>
        <v>РГ-05-1573</v>
      </c>
      <c r="C86" s="425">
        <f t="shared" si="11"/>
        <v>44926</v>
      </c>
      <c r="D86" s="429" t="s">
        <v>806</v>
      </c>
      <c r="E86" s="433" t="s">
        <v>144</v>
      </c>
      <c r="F86" s="424" t="s">
        <v>828</v>
      </c>
      <c r="G86" s="428">
        <f>'2-OD'!C26</f>
        <v>2222855</v>
      </c>
    </row>
    <row r="87" spans="1:7" ht="15.75">
      <c r="A87" s="423" t="str">
        <f t="shared" si="9"/>
        <v>ДФ ДСК Стабилност - Немски акции</v>
      </c>
      <c r="B87" s="424" t="str">
        <f t="shared" si="10"/>
        <v>РГ-05-1573</v>
      </c>
      <c r="C87" s="425">
        <f t="shared" si="11"/>
        <v>44926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ДСК Стабилност - Немски акции</v>
      </c>
      <c r="B88" s="424" t="str">
        <f t="shared" si="10"/>
        <v>РГ-05-1573</v>
      </c>
      <c r="C88" s="425">
        <f t="shared" si="11"/>
        <v>44926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Стабилност - Немски акции</v>
      </c>
      <c r="B89" s="424" t="str">
        <f t="shared" si="10"/>
        <v>РГ-05-1573</v>
      </c>
      <c r="C89" s="425">
        <f t="shared" si="11"/>
        <v>44926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ДСК Стабилност - Немски акции</v>
      </c>
      <c r="B90" s="424" t="str">
        <f t="shared" si="10"/>
        <v>РГ-05-1573</v>
      </c>
      <c r="C90" s="425">
        <f t="shared" si="11"/>
        <v>44926</v>
      </c>
      <c r="D90" s="429" t="s">
        <v>810</v>
      </c>
      <c r="E90" s="433" t="s">
        <v>826</v>
      </c>
      <c r="F90" s="424" t="s">
        <v>828</v>
      </c>
      <c r="G90" s="428">
        <f>'2-OD'!C30</f>
        <v>2222855</v>
      </c>
    </row>
    <row r="91" spans="1:7" ht="15.75">
      <c r="A91" s="434" t="str">
        <f t="shared" si="9"/>
        <v>ДФ ДСК Стабилност - Немски акции</v>
      </c>
      <c r="B91" s="435" t="str">
        <f t="shared" si="10"/>
        <v>РГ-05-1573</v>
      </c>
      <c r="C91" s="436">
        <f t="shared" si="11"/>
        <v>44926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Стабилност - Немски акции</v>
      </c>
      <c r="B92" s="435" t="str">
        <f t="shared" si="10"/>
        <v>РГ-05-1573</v>
      </c>
      <c r="C92" s="436">
        <f t="shared" si="11"/>
        <v>44926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Стабилност - Немски акции</v>
      </c>
      <c r="B93" s="435" t="str">
        <f t="shared" si="10"/>
        <v>РГ-05-1573</v>
      </c>
      <c r="C93" s="436">
        <f t="shared" si="11"/>
        <v>44926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ДСК Стабилност - Немски акции</v>
      </c>
      <c r="B94" s="435" t="str">
        <f t="shared" si="10"/>
        <v>РГ-05-1573</v>
      </c>
      <c r="C94" s="436">
        <f t="shared" si="11"/>
        <v>44926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ДФ ДСК Стабилност - Немски акции</v>
      </c>
      <c r="B95" s="435" t="str">
        <f t="shared" si="10"/>
        <v>РГ-05-1573</v>
      </c>
      <c r="C95" s="436">
        <f t="shared" si="11"/>
        <v>44926</v>
      </c>
      <c r="D95" s="437" t="s">
        <v>813</v>
      </c>
      <c r="E95" s="442" t="s">
        <v>940</v>
      </c>
      <c r="F95" s="435" t="s">
        <v>829</v>
      </c>
      <c r="G95" s="439">
        <f>'2-OD'!G14</f>
        <v>1596791</v>
      </c>
    </row>
    <row r="96" spans="1:7" ht="15.75">
      <c r="A96" s="434" t="str">
        <f t="shared" si="9"/>
        <v>ДФ ДСК Стабилност - Немски акции</v>
      </c>
      <c r="B96" s="435" t="str">
        <f t="shared" si="10"/>
        <v>РГ-05-1573</v>
      </c>
      <c r="C96" s="436">
        <f t="shared" si="11"/>
        <v>44926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ДФ ДСК Стабилност - Немски акции</v>
      </c>
      <c r="B97" s="435" t="str">
        <f t="shared" si="10"/>
        <v>РГ-05-1573</v>
      </c>
      <c r="C97" s="436">
        <f t="shared" si="11"/>
        <v>44926</v>
      </c>
      <c r="D97" s="437" t="s">
        <v>815</v>
      </c>
      <c r="E97" s="443" t="s">
        <v>942</v>
      </c>
      <c r="F97" s="435" t="s">
        <v>829</v>
      </c>
      <c r="G97" s="439">
        <f>'2-OD'!G16</f>
        <v>153288</v>
      </c>
    </row>
    <row r="98" spans="1:7" ht="15.75">
      <c r="A98" s="434" t="str">
        <f t="shared" si="9"/>
        <v>ДФ ДСК Стабилност - Немски акции</v>
      </c>
      <c r="B98" s="435" t="str">
        <f t="shared" si="10"/>
        <v>РГ-05-1573</v>
      </c>
      <c r="C98" s="436">
        <f t="shared" si="11"/>
        <v>44926</v>
      </c>
      <c r="D98" s="437" t="s">
        <v>816</v>
      </c>
      <c r="E98" s="442" t="s">
        <v>943</v>
      </c>
      <c r="F98" s="435" t="s">
        <v>829</v>
      </c>
      <c r="G98" s="439">
        <f>'2-OD'!G17</f>
        <v>6071</v>
      </c>
    </row>
    <row r="99" spans="1:7" ht="15.75">
      <c r="A99" s="434" t="str">
        <f t="shared" si="9"/>
        <v>ДФ ДСК Стабилност - Немски акции</v>
      </c>
      <c r="B99" s="435" t="str">
        <f t="shared" si="10"/>
        <v>РГ-05-1573</v>
      </c>
      <c r="C99" s="436">
        <f t="shared" si="11"/>
        <v>44926</v>
      </c>
      <c r="D99" s="440" t="s">
        <v>817</v>
      </c>
      <c r="E99" s="444" t="s">
        <v>20</v>
      </c>
      <c r="F99" s="435" t="s">
        <v>829</v>
      </c>
      <c r="G99" s="439">
        <f>'2-OD'!G18</f>
        <v>1756150</v>
      </c>
    </row>
    <row r="100" spans="1:7" ht="15.75">
      <c r="A100" s="434" t="str">
        <f t="shared" si="9"/>
        <v>ДФ ДСК Стабилност - Немски акции</v>
      </c>
      <c r="B100" s="435" t="str">
        <f t="shared" si="10"/>
        <v>РГ-05-1573</v>
      </c>
      <c r="C100" s="436">
        <f t="shared" si="11"/>
        <v>44926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Стабилност - Немски акции</v>
      </c>
      <c r="B101" s="435" t="str">
        <f t="shared" si="10"/>
        <v>РГ-05-1573</v>
      </c>
      <c r="C101" s="436">
        <f t="shared" si="11"/>
        <v>44926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Стабилност - Немски акции</v>
      </c>
      <c r="B102" s="435" t="str">
        <f t="shared" si="10"/>
        <v>РГ-05-1573</v>
      </c>
      <c r="C102" s="436">
        <f t="shared" si="11"/>
        <v>44926</v>
      </c>
      <c r="D102" s="440" t="s">
        <v>819</v>
      </c>
      <c r="E102" s="445" t="s">
        <v>40</v>
      </c>
      <c r="F102" s="435" t="s">
        <v>829</v>
      </c>
      <c r="G102" s="439">
        <f>'2-OD'!G26</f>
        <v>1756150</v>
      </c>
    </row>
    <row r="103" spans="1:7" ht="15.75">
      <c r="A103" s="434" t="str">
        <f t="shared" si="9"/>
        <v>ДФ ДСК Стабилност - Немски акции</v>
      </c>
      <c r="B103" s="435" t="str">
        <f t="shared" si="10"/>
        <v>РГ-05-1573</v>
      </c>
      <c r="C103" s="436">
        <f t="shared" si="11"/>
        <v>44926</v>
      </c>
      <c r="D103" s="440" t="s">
        <v>820</v>
      </c>
      <c r="E103" s="445" t="s">
        <v>825</v>
      </c>
      <c r="F103" s="435" t="s">
        <v>829</v>
      </c>
      <c r="G103" s="439">
        <f>'2-OD'!G27</f>
        <v>466705</v>
      </c>
    </row>
    <row r="104" spans="1:7" ht="15.75">
      <c r="A104" s="434" t="str">
        <f t="shared" si="9"/>
        <v>ДФ ДСК Стабилност - Немски акции</v>
      </c>
      <c r="B104" s="435" t="str">
        <f t="shared" si="10"/>
        <v>РГ-05-1573</v>
      </c>
      <c r="C104" s="436">
        <f t="shared" si="11"/>
        <v>44926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Стабилност - Немски акции</v>
      </c>
      <c r="B105" s="435" t="str">
        <f t="shared" si="10"/>
        <v>РГ-05-1573</v>
      </c>
      <c r="C105" s="436">
        <f t="shared" si="11"/>
        <v>44926</v>
      </c>
      <c r="D105" s="440" t="s">
        <v>821</v>
      </c>
      <c r="E105" s="445" t="s">
        <v>147</v>
      </c>
      <c r="F105" s="435" t="s">
        <v>829</v>
      </c>
      <c r="G105" s="439">
        <f>'2-OD'!G29</f>
        <v>466705</v>
      </c>
    </row>
    <row r="106" spans="1:7" ht="15.75">
      <c r="A106" s="434" t="str">
        <f t="shared" si="9"/>
        <v>ДФ ДСК Стабилност - Немски акции</v>
      </c>
      <c r="B106" s="435" t="str">
        <f t="shared" si="10"/>
        <v>РГ-05-1573</v>
      </c>
      <c r="C106" s="436">
        <f t="shared" si="11"/>
        <v>44926</v>
      </c>
      <c r="D106" s="440" t="s">
        <v>822</v>
      </c>
      <c r="E106" s="445" t="s">
        <v>827</v>
      </c>
      <c r="F106" s="435" t="s">
        <v>829</v>
      </c>
      <c r="G106" s="439">
        <f>'2-OD'!G30</f>
        <v>2222855</v>
      </c>
    </row>
    <row r="107" spans="1:7" ht="15.75">
      <c r="A107" s="446" t="str">
        <f t="shared" si="9"/>
        <v>ДФ ДСК Стабилност - Немски акции</v>
      </c>
      <c r="B107" s="447" t="str">
        <f t="shared" si="10"/>
        <v>РГ-05-1573</v>
      </c>
      <c r="C107" s="448">
        <f t="shared" si="11"/>
        <v>44926</v>
      </c>
      <c r="D107" s="449"/>
      <c r="E107" s="450" t="s">
        <v>986</v>
      </c>
      <c r="F107" s="447" t="s">
        <v>1360</v>
      </c>
      <c r="G107" s="451">
        <f>'3-OPP'!E12</f>
        <v>0</v>
      </c>
    </row>
    <row r="108" spans="1:7" ht="31.5">
      <c r="A108" s="446" t="str">
        <f t="shared" si="9"/>
        <v>ДФ ДСК Стабилност - Немски акции</v>
      </c>
      <c r="B108" s="447" t="str">
        <f t="shared" si="10"/>
        <v>РГ-05-1573</v>
      </c>
      <c r="C108" s="448">
        <f t="shared" si="11"/>
        <v>44926</v>
      </c>
      <c r="D108" s="449" t="s">
        <v>830</v>
      </c>
      <c r="E108" s="452" t="s">
        <v>987</v>
      </c>
      <c r="F108" s="447" t="s">
        <v>1360</v>
      </c>
      <c r="G108" s="451">
        <f>'3-OPP'!E13</f>
        <v>-161775</v>
      </c>
    </row>
    <row r="109" spans="1:7" ht="31.5">
      <c r="A109" s="446" t="str">
        <f t="shared" si="9"/>
        <v>ДФ ДСК Стабилност - Немски акции</v>
      </c>
      <c r="B109" s="447" t="str">
        <f t="shared" si="10"/>
        <v>РГ-05-1573</v>
      </c>
      <c r="C109" s="448">
        <f t="shared" si="11"/>
        <v>44926</v>
      </c>
      <c r="D109" s="449" t="s">
        <v>831</v>
      </c>
      <c r="E109" s="452" t="s">
        <v>956</v>
      </c>
      <c r="F109" s="447" t="s">
        <v>1360</v>
      </c>
      <c r="G109" s="451">
        <f>'3-OPP'!E14</f>
        <v>0</v>
      </c>
    </row>
    <row r="110" spans="1:7" ht="15.75">
      <c r="A110" s="446" t="str">
        <f aca="true" t="shared" si="12" ref="A110:A141">dfName</f>
        <v>ДФ ДСК Стабилност - Немски акции</v>
      </c>
      <c r="B110" s="447" t="str">
        <f aca="true" t="shared" si="13" ref="B110:B141">dfRG</f>
        <v>РГ-05-1573</v>
      </c>
      <c r="C110" s="448">
        <f aca="true" t="shared" si="14" ref="C110:C141">EndDate</f>
        <v>44926</v>
      </c>
      <c r="D110" s="449" t="s">
        <v>832</v>
      </c>
      <c r="E110" s="453" t="s">
        <v>63</v>
      </c>
      <c r="F110" s="447" t="s">
        <v>1360</v>
      </c>
      <c r="G110" s="451">
        <f>'3-OPP'!E15</f>
        <v>0</v>
      </c>
    </row>
    <row r="111" spans="1:7" ht="15.75">
      <c r="A111" s="446" t="str">
        <f t="shared" si="12"/>
        <v>ДФ ДСК Стабилност - Немски акции</v>
      </c>
      <c r="B111" s="447" t="str">
        <f t="shared" si="13"/>
        <v>РГ-05-1573</v>
      </c>
      <c r="C111" s="448">
        <f t="shared" si="14"/>
        <v>44926</v>
      </c>
      <c r="D111" s="449" t="s">
        <v>833</v>
      </c>
      <c r="E111" s="454" t="s">
        <v>957</v>
      </c>
      <c r="F111" s="447" t="s">
        <v>1360</v>
      </c>
      <c r="G111" s="451">
        <f>'3-OPP'!E16</f>
        <v>0</v>
      </c>
    </row>
    <row r="112" spans="1:7" ht="15.75">
      <c r="A112" s="446" t="str">
        <f t="shared" si="12"/>
        <v>ДФ ДСК Стабилност - Немски акции</v>
      </c>
      <c r="B112" s="447" t="str">
        <f t="shared" si="13"/>
        <v>РГ-05-1573</v>
      </c>
      <c r="C112" s="448">
        <f t="shared" si="14"/>
        <v>44926</v>
      </c>
      <c r="D112" s="449" t="s">
        <v>834</v>
      </c>
      <c r="E112" s="454" t="s">
        <v>988</v>
      </c>
      <c r="F112" s="447" t="s">
        <v>1360</v>
      </c>
      <c r="G112" s="451">
        <f>'3-OPP'!E17</f>
        <v>0</v>
      </c>
    </row>
    <row r="113" spans="1:7" ht="15.75">
      <c r="A113" s="446" t="str">
        <f t="shared" si="12"/>
        <v>ДФ ДСК Стабилност - Немски акции</v>
      </c>
      <c r="B113" s="447" t="str">
        <f t="shared" si="13"/>
        <v>РГ-05-1573</v>
      </c>
      <c r="C113" s="448">
        <f t="shared" si="14"/>
        <v>44926</v>
      </c>
      <c r="D113" s="449" t="s">
        <v>835</v>
      </c>
      <c r="E113" s="452" t="s">
        <v>984</v>
      </c>
      <c r="F113" s="447" t="s">
        <v>1360</v>
      </c>
      <c r="G113" s="451">
        <f>'3-OPP'!E18</f>
        <v>0</v>
      </c>
    </row>
    <row r="114" spans="1:7" ht="31.5">
      <c r="A114" s="446" t="str">
        <f t="shared" si="12"/>
        <v>ДФ ДСК Стабилност - Немски акции</v>
      </c>
      <c r="B114" s="447" t="str">
        <f t="shared" si="13"/>
        <v>РГ-05-1573</v>
      </c>
      <c r="C114" s="448">
        <f t="shared" si="14"/>
        <v>44926</v>
      </c>
      <c r="D114" s="455" t="s">
        <v>836</v>
      </c>
      <c r="E114" s="450" t="s">
        <v>985</v>
      </c>
      <c r="F114" s="447" t="s">
        <v>1360</v>
      </c>
      <c r="G114" s="451">
        <f>'3-OPP'!E19</f>
        <v>-161775</v>
      </c>
    </row>
    <row r="115" spans="1:7" ht="15.75">
      <c r="A115" s="446" t="str">
        <f t="shared" si="12"/>
        <v>ДФ ДСК Стабилност - Немски акции</v>
      </c>
      <c r="B115" s="447" t="str">
        <f t="shared" si="13"/>
        <v>РГ-05-1573</v>
      </c>
      <c r="C115" s="448">
        <f t="shared" si="14"/>
        <v>44926</v>
      </c>
      <c r="D115" s="449"/>
      <c r="E115" s="450" t="s">
        <v>123</v>
      </c>
      <c r="F115" s="447" t="s">
        <v>1360</v>
      </c>
      <c r="G115" s="451">
        <f>'3-OPP'!E20</f>
        <v>0</v>
      </c>
    </row>
    <row r="116" spans="1:7" ht="31.5">
      <c r="A116" s="446" t="str">
        <f t="shared" si="12"/>
        <v>ДФ ДСК Стабилност - Немски акции</v>
      </c>
      <c r="B116" s="447" t="str">
        <f t="shared" si="13"/>
        <v>РГ-05-1573</v>
      </c>
      <c r="C116" s="448">
        <f t="shared" si="14"/>
        <v>44926</v>
      </c>
      <c r="D116" s="449" t="s">
        <v>837</v>
      </c>
      <c r="E116" s="452" t="s">
        <v>958</v>
      </c>
      <c r="F116" s="447" t="s">
        <v>1360</v>
      </c>
      <c r="G116" s="451">
        <f>'3-OPP'!E21</f>
        <v>0</v>
      </c>
    </row>
    <row r="117" spans="1:7" ht="31.5">
      <c r="A117" s="446" t="str">
        <f t="shared" si="12"/>
        <v>ДФ ДСК Стабилност - Немски акции</v>
      </c>
      <c r="B117" s="447" t="str">
        <f t="shared" si="13"/>
        <v>РГ-05-1573</v>
      </c>
      <c r="C117" s="448">
        <f t="shared" si="14"/>
        <v>44926</v>
      </c>
      <c r="D117" s="449" t="s">
        <v>838</v>
      </c>
      <c r="E117" s="452" t="s">
        <v>959</v>
      </c>
      <c r="F117" s="447" t="s">
        <v>1360</v>
      </c>
      <c r="G117" s="451">
        <f>'3-OPP'!E22</f>
        <v>0</v>
      </c>
    </row>
    <row r="118" spans="1:7" ht="15.75">
      <c r="A118" s="446" t="str">
        <f t="shared" si="12"/>
        <v>ДФ ДСК Стабилност - Немски акции</v>
      </c>
      <c r="B118" s="447" t="str">
        <f t="shared" si="13"/>
        <v>РГ-05-1573</v>
      </c>
      <c r="C118" s="448">
        <f t="shared" si="14"/>
        <v>44926</v>
      </c>
      <c r="D118" s="449" t="s">
        <v>839</v>
      </c>
      <c r="E118" s="452" t="s">
        <v>960</v>
      </c>
      <c r="F118" s="447" t="s">
        <v>1360</v>
      </c>
      <c r="G118" s="451">
        <f>'3-OPP'!E23</f>
        <v>152947</v>
      </c>
    </row>
    <row r="119" spans="1:7" ht="15.75">
      <c r="A119" s="446" t="str">
        <f t="shared" si="12"/>
        <v>ДФ ДСК Стабилност - Немски акции</v>
      </c>
      <c r="B119" s="447" t="str">
        <f t="shared" si="13"/>
        <v>РГ-05-1573</v>
      </c>
      <c r="C119" s="448">
        <f t="shared" si="14"/>
        <v>44926</v>
      </c>
      <c r="D119" s="449" t="s">
        <v>840</v>
      </c>
      <c r="E119" s="452" t="s">
        <v>961</v>
      </c>
      <c r="F119" s="447" t="s">
        <v>1360</v>
      </c>
      <c r="G119" s="451">
        <f>'3-OPP'!E24</f>
        <v>0</v>
      </c>
    </row>
    <row r="120" spans="1:7" ht="15.75">
      <c r="A120" s="446" t="str">
        <f t="shared" si="12"/>
        <v>ДФ ДСК Стабилност - Немски акции</v>
      </c>
      <c r="B120" s="447" t="str">
        <f t="shared" si="13"/>
        <v>РГ-05-1573</v>
      </c>
      <c r="C120" s="448">
        <f t="shared" si="14"/>
        <v>44926</v>
      </c>
      <c r="D120" s="449" t="s">
        <v>841</v>
      </c>
      <c r="E120" s="454" t="s">
        <v>962</v>
      </c>
      <c r="F120" s="447" t="s">
        <v>1360</v>
      </c>
      <c r="G120" s="451">
        <f>'3-OPP'!E25</f>
        <v>-25410</v>
      </c>
    </row>
    <row r="121" spans="1:7" ht="15.75">
      <c r="A121" s="446" t="str">
        <f t="shared" si="12"/>
        <v>ДФ ДСК Стабилност - Немски акции</v>
      </c>
      <c r="B121" s="447" t="str">
        <f t="shared" si="13"/>
        <v>РГ-05-1573</v>
      </c>
      <c r="C121" s="448">
        <f t="shared" si="14"/>
        <v>44926</v>
      </c>
      <c r="D121" s="449" t="s">
        <v>842</v>
      </c>
      <c r="E121" s="454" t="s">
        <v>963</v>
      </c>
      <c r="F121" s="447" t="s">
        <v>1360</v>
      </c>
      <c r="G121" s="451">
        <f>'3-OPP'!E26</f>
        <v>-6325</v>
      </c>
    </row>
    <row r="122" spans="1:7" ht="15.75">
      <c r="A122" s="446" t="str">
        <f t="shared" si="12"/>
        <v>ДФ ДСК Стабилност - Немски акции</v>
      </c>
      <c r="B122" s="447" t="str">
        <f t="shared" si="13"/>
        <v>РГ-05-1573</v>
      </c>
      <c r="C122" s="448">
        <f t="shared" si="14"/>
        <v>44926</v>
      </c>
      <c r="D122" s="449" t="s">
        <v>843</v>
      </c>
      <c r="E122" s="454" t="s">
        <v>964</v>
      </c>
      <c r="F122" s="447" t="s">
        <v>1360</v>
      </c>
      <c r="G122" s="451">
        <f>'3-OPP'!E27</f>
        <v>0</v>
      </c>
    </row>
    <row r="123" spans="1:7" ht="15.75">
      <c r="A123" s="446" t="str">
        <f t="shared" si="12"/>
        <v>ДФ ДСК Стабилност - Немски акции</v>
      </c>
      <c r="B123" s="447" t="str">
        <f t="shared" si="13"/>
        <v>РГ-05-1573</v>
      </c>
      <c r="C123" s="448">
        <f t="shared" si="14"/>
        <v>44926</v>
      </c>
      <c r="D123" s="449" t="s">
        <v>844</v>
      </c>
      <c r="E123" s="452" t="s">
        <v>965</v>
      </c>
      <c r="F123" s="447" t="s">
        <v>1360</v>
      </c>
      <c r="G123" s="451">
        <f>'3-OPP'!E28</f>
        <v>0</v>
      </c>
    </row>
    <row r="124" spans="1:7" ht="31.5">
      <c r="A124" s="446" t="str">
        <f t="shared" si="12"/>
        <v>ДФ ДСК Стабилност - Немски акции</v>
      </c>
      <c r="B124" s="447" t="str">
        <f t="shared" si="13"/>
        <v>РГ-05-1573</v>
      </c>
      <c r="C124" s="448">
        <f t="shared" si="14"/>
        <v>44926</v>
      </c>
      <c r="D124" s="455" t="s">
        <v>845</v>
      </c>
      <c r="E124" s="450" t="s">
        <v>115</v>
      </c>
      <c r="F124" s="447" t="s">
        <v>1360</v>
      </c>
      <c r="G124" s="451">
        <f>'3-OPP'!E29</f>
        <v>121212</v>
      </c>
    </row>
    <row r="125" spans="1:7" ht="15.75">
      <c r="A125" s="446" t="str">
        <f t="shared" si="12"/>
        <v>ДФ ДСК Стабилност - Немски акции</v>
      </c>
      <c r="B125" s="447" t="str">
        <f t="shared" si="13"/>
        <v>РГ-05-1573</v>
      </c>
      <c r="C125" s="448">
        <f t="shared" si="14"/>
        <v>44926</v>
      </c>
      <c r="D125" s="449"/>
      <c r="E125" s="450" t="s">
        <v>124</v>
      </c>
      <c r="F125" s="447" t="s">
        <v>1360</v>
      </c>
      <c r="G125" s="451">
        <f>'3-OPP'!E30</f>
        <v>0</v>
      </c>
    </row>
    <row r="126" spans="1:7" ht="15.75">
      <c r="A126" s="446" t="str">
        <f t="shared" si="12"/>
        <v>ДФ ДСК Стабилност - Немски акции</v>
      </c>
      <c r="B126" s="447" t="str">
        <f t="shared" si="13"/>
        <v>РГ-05-1573</v>
      </c>
      <c r="C126" s="448">
        <f t="shared" si="14"/>
        <v>44926</v>
      </c>
      <c r="D126" s="449" t="s">
        <v>846</v>
      </c>
      <c r="E126" s="452" t="s">
        <v>966</v>
      </c>
      <c r="F126" s="447" t="s">
        <v>1360</v>
      </c>
      <c r="G126" s="451">
        <f>'3-OPP'!E31</f>
        <v>0</v>
      </c>
    </row>
    <row r="127" spans="1:7" ht="15.75">
      <c r="A127" s="446" t="str">
        <f t="shared" si="12"/>
        <v>ДФ ДСК Стабилност - Немски акции</v>
      </c>
      <c r="B127" s="447" t="str">
        <f t="shared" si="13"/>
        <v>РГ-05-1573</v>
      </c>
      <c r="C127" s="448">
        <f t="shared" si="14"/>
        <v>44926</v>
      </c>
      <c r="D127" s="449" t="s">
        <v>847</v>
      </c>
      <c r="E127" s="452" t="s">
        <v>967</v>
      </c>
      <c r="F127" s="447" t="s">
        <v>1360</v>
      </c>
      <c r="G127" s="451">
        <f>'3-OPP'!E32</f>
        <v>0</v>
      </c>
    </row>
    <row r="128" spans="1:7" ht="15.75">
      <c r="A128" s="446" t="str">
        <f t="shared" si="12"/>
        <v>ДФ ДСК Стабилност - Немски акции</v>
      </c>
      <c r="B128" s="447" t="str">
        <f t="shared" si="13"/>
        <v>РГ-05-1573</v>
      </c>
      <c r="C128" s="448">
        <f t="shared" si="14"/>
        <v>44926</v>
      </c>
      <c r="D128" s="449" t="s">
        <v>848</v>
      </c>
      <c r="E128" s="452" t="s">
        <v>968</v>
      </c>
      <c r="F128" s="447" t="s">
        <v>1360</v>
      </c>
      <c r="G128" s="451">
        <f>'3-OPP'!E33</f>
        <v>0</v>
      </c>
    </row>
    <row r="129" spans="1:7" ht="15.75">
      <c r="A129" s="446" t="str">
        <f t="shared" si="12"/>
        <v>ДФ ДСК Стабилност - Немски акции</v>
      </c>
      <c r="B129" s="447" t="str">
        <f t="shared" si="13"/>
        <v>РГ-05-1573</v>
      </c>
      <c r="C129" s="448">
        <f t="shared" si="14"/>
        <v>44926</v>
      </c>
      <c r="D129" s="449" t="s">
        <v>849</v>
      </c>
      <c r="E129" s="452" t="s">
        <v>969</v>
      </c>
      <c r="F129" s="447" t="s">
        <v>1360</v>
      </c>
      <c r="G129" s="451">
        <f>'3-OPP'!E34</f>
        <v>0</v>
      </c>
    </row>
    <row r="130" spans="1:7" ht="31.5">
      <c r="A130" s="446" t="str">
        <f t="shared" si="12"/>
        <v>ДФ ДСК Стабилност - Немски акции</v>
      </c>
      <c r="B130" s="447" t="str">
        <f t="shared" si="13"/>
        <v>РГ-05-1573</v>
      </c>
      <c r="C130" s="448">
        <f t="shared" si="14"/>
        <v>44926</v>
      </c>
      <c r="D130" s="449" t="s">
        <v>850</v>
      </c>
      <c r="E130" s="452" t="s">
        <v>970</v>
      </c>
      <c r="F130" s="447" t="s">
        <v>1360</v>
      </c>
      <c r="G130" s="451">
        <f>'3-OPP'!E35</f>
        <v>-150</v>
      </c>
    </row>
    <row r="131" spans="1:7" ht="31.5">
      <c r="A131" s="446" t="str">
        <f t="shared" si="12"/>
        <v>ДФ ДСК Стабилност - Немски акции</v>
      </c>
      <c r="B131" s="447" t="str">
        <f t="shared" si="13"/>
        <v>РГ-05-1573</v>
      </c>
      <c r="C131" s="448">
        <f t="shared" si="14"/>
        <v>44926</v>
      </c>
      <c r="D131" s="455" t="s">
        <v>851</v>
      </c>
      <c r="E131" s="450" t="s">
        <v>148</v>
      </c>
      <c r="F131" s="447" t="s">
        <v>1360</v>
      </c>
      <c r="G131" s="451">
        <f>'3-OPP'!E36</f>
        <v>-150</v>
      </c>
    </row>
    <row r="132" spans="1:7" ht="31.5">
      <c r="A132" s="446" t="str">
        <f t="shared" si="12"/>
        <v>ДФ ДСК Стабилност - Немски акции</v>
      </c>
      <c r="B132" s="447" t="str">
        <f t="shared" si="13"/>
        <v>РГ-05-1573</v>
      </c>
      <c r="C132" s="448">
        <f t="shared" si="14"/>
        <v>44926</v>
      </c>
      <c r="D132" s="455" t="s">
        <v>852</v>
      </c>
      <c r="E132" s="450" t="s">
        <v>62</v>
      </c>
      <c r="F132" s="447" t="s">
        <v>1360</v>
      </c>
      <c r="G132" s="451">
        <f>'3-OPP'!E37</f>
        <v>-40713</v>
      </c>
    </row>
    <row r="133" spans="1:7" ht="31.5">
      <c r="A133" s="446" t="str">
        <f t="shared" si="12"/>
        <v>ДФ ДСК Стабилност - Немски акции</v>
      </c>
      <c r="B133" s="447" t="str">
        <f t="shared" si="13"/>
        <v>РГ-05-1573</v>
      </c>
      <c r="C133" s="448">
        <f t="shared" si="14"/>
        <v>44926</v>
      </c>
      <c r="D133" s="455" t="s">
        <v>853</v>
      </c>
      <c r="E133" s="450" t="s">
        <v>982</v>
      </c>
      <c r="F133" s="447" t="s">
        <v>1360</v>
      </c>
      <c r="G133" s="451">
        <f>'3-OPP'!E38</f>
        <v>171426</v>
      </c>
    </row>
    <row r="134" spans="1:7" ht="31.5">
      <c r="A134" s="446" t="str">
        <f t="shared" si="12"/>
        <v>ДФ ДСК Стабилност - Немски акции</v>
      </c>
      <c r="B134" s="447" t="str">
        <f t="shared" si="13"/>
        <v>РГ-05-1573</v>
      </c>
      <c r="C134" s="448">
        <f t="shared" si="14"/>
        <v>44926</v>
      </c>
      <c r="D134" s="455" t="s">
        <v>854</v>
      </c>
      <c r="E134" s="450" t="s">
        <v>983</v>
      </c>
      <c r="F134" s="447" t="s">
        <v>1360</v>
      </c>
      <c r="G134" s="451">
        <f>'3-OPP'!E39</f>
        <v>130713</v>
      </c>
    </row>
    <row r="135" spans="1:7" ht="15.75">
      <c r="A135" s="446" t="str">
        <f t="shared" si="12"/>
        <v>ДФ ДСК Стабилност - Немски акции</v>
      </c>
      <c r="B135" s="447" t="str">
        <f t="shared" si="13"/>
        <v>РГ-05-1573</v>
      </c>
      <c r="C135" s="448">
        <f t="shared" si="14"/>
        <v>44926</v>
      </c>
      <c r="D135" s="449" t="s">
        <v>855</v>
      </c>
      <c r="E135" s="453" t="s">
        <v>91</v>
      </c>
      <c r="F135" s="447" t="s">
        <v>1360</v>
      </c>
      <c r="G135" s="451">
        <f>'3-OPP'!E40</f>
        <v>130713</v>
      </c>
    </row>
    <row r="136" spans="1:7" ht="31.5">
      <c r="A136" s="434" t="str">
        <f t="shared" si="12"/>
        <v>ДФ ДСК Стабилност - Немски акции</v>
      </c>
      <c r="B136" s="435" t="str">
        <f t="shared" si="13"/>
        <v>РГ-05-1573</v>
      </c>
      <c r="C136" s="436">
        <f t="shared" si="14"/>
        <v>44926</v>
      </c>
      <c r="D136" s="456" t="s">
        <v>856</v>
      </c>
      <c r="E136" s="457" t="s">
        <v>95</v>
      </c>
      <c r="F136" s="435" t="s">
        <v>1361</v>
      </c>
      <c r="G136" s="439">
        <f>'4-OSK'!I13</f>
        <v>5842643</v>
      </c>
    </row>
    <row r="137" spans="1:7" ht="31.5">
      <c r="A137" s="434" t="str">
        <f t="shared" si="12"/>
        <v>ДФ ДСК Стабилност - Немски акции</v>
      </c>
      <c r="B137" s="435" t="str">
        <f t="shared" si="13"/>
        <v>РГ-05-1573</v>
      </c>
      <c r="C137" s="436">
        <f t="shared" si="14"/>
        <v>44926</v>
      </c>
      <c r="D137" s="456" t="s">
        <v>857</v>
      </c>
      <c r="E137" s="457" t="s">
        <v>49</v>
      </c>
      <c r="F137" s="435" t="s">
        <v>1361</v>
      </c>
      <c r="G137" s="439">
        <f>'4-OSK'!I14</f>
        <v>5496954</v>
      </c>
    </row>
    <row r="138" spans="1:7" ht="31.5">
      <c r="A138" s="434" t="str">
        <f t="shared" si="12"/>
        <v>ДФ ДСК Стабилност - Немски акции</v>
      </c>
      <c r="B138" s="435" t="str">
        <f t="shared" si="13"/>
        <v>РГ-05-1573</v>
      </c>
      <c r="C138" s="436">
        <f t="shared" si="14"/>
        <v>44926</v>
      </c>
      <c r="D138" s="456" t="s">
        <v>858</v>
      </c>
      <c r="E138" s="457" t="s">
        <v>50</v>
      </c>
      <c r="F138" s="435" t="s">
        <v>1361</v>
      </c>
      <c r="G138" s="439">
        <f>'4-OSK'!I15</f>
        <v>0</v>
      </c>
    </row>
    <row r="139" spans="1:7" ht="31.5">
      <c r="A139" s="434" t="str">
        <f t="shared" si="12"/>
        <v>ДФ ДСК Стабилност - Немски акции</v>
      </c>
      <c r="B139" s="435" t="str">
        <f t="shared" si="13"/>
        <v>РГ-05-1573</v>
      </c>
      <c r="C139" s="436">
        <f t="shared" si="14"/>
        <v>44926</v>
      </c>
      <c r="D139" s="456" t="s">
        <v>859</v>
      </c>
      <c r="E139" s="458" t="s">
        <v>224</v>
      </c>
      <c r="F139" s="435" t="s">
        <v>1361</v>
      </c>
      <c r="G139" s="439">
        <f>'4-OSK'!I16</f>
        <v>0</v>
      </c>
    </row>
    <row r="140" spans="1:7" ht="31.5">
      <c r="A140" s="434" t="str">
        <f t="shared" si="12"/>
        <v>ДФ ДСК Стабилност - Немски акции</v>
      </c>
      <c r="B140" s="435" t="str">
        <f t="shared" si="13"/>
        <v>РГ-05-1573</v>
      </c>
      <c r="C140" s="436">
        <f t="shared" si="14"/>
        <v>44926</v>
      </c>
      <c r="D140" s="456" t="s">
        <v>860</v>
      </c>
      <c r="E140" s="458" t="s">
        <v>971</v>
      </c>
      <c r="F140" s="435" t="s">
        <v>1361</v>
      </c>
      <c r="G140" s="439">
        <f>'4-OSK'!I17</f>
        <v>0</v>
      </c>
    </row>
    <row r="141" spans="1:7" ht="31.5">
      <c r="A141" s="434" t="str">
        <f t="shared" si="12"/>
        <v>ДФ ДСК Стабилност - Немски акции</v>
      </c>
      <c r="B141" s="435" t="str">
        <f t="shared" si="13"/>
        <v>РГ-05-1573</v>
      </c>
      <c r="C141" s="436">
        <f t="shared" si="14"/>
        <v>44926</v>
      </c>
      <c r="D141" s="456" t="s">
        <v>861</v>
      </c>
      <c r="E141" s="457" t="s">
        <v>51</v>
      </c>
      <c r="F141" s="435" t="s">
        <v>1361</v>
      </c>
      <c r="G141" s="439">
        <f>'4-OSK'!I18</f>
        <v>5496954</v>
      </c>
    </row>
    <row r="142" spans="1:7" ht="31.5">
      <c r="A142" s="434" t="str">
        <f aca="true" t="shared" si="15" ref="A142:A155">dfName</f>
        <v>ДФ ДСК Стабилност - Немски акции</v>
      </c>
      <c r="B142" s="435" t="str">
        <f aca="true" t="shared" si="16" ref="B142:B155">dfRG</f>
        <v>РГ-05-1573</v>
      </c>
      <c r="C142" s="436">
        <f aca="true" t="shared" si="17" ref="C142:C155">EndDate</f>
        <v>44926</v>
      </c>
      <c r="D142" s="456" t="s">
        <v>862</v>
      </c>
      <c r="E142" s="457" t="s">
        <v>149</v>
      </c>
      <c r="F142" s="435" t="s">
        <v>1361</v>
      </c>
      <c r="G142" s="439">
        <f>'4-OSK'!I19</f>
        <v>-167845</v>
      </c>
    </row>
    <row r="143" spans="1:7" ht="31.5">
      <c r="A143" s="434" t="str">
        <f t="shared" si="15"/>
        <v>ДФ ДСК Стабилност - Немски акции</v>
      </c>
      <c r="B143" s="435" t="str">
        <f t="shared" si="16"/>
        <v>РГ-05-1573</v>
      </c>
      <c r="C143" s="436">
        <f t="shared" si="17"/>
        <v>44926</v>
      </c>
      <c r="D143" s="456" t="s">
        <v>863</v>
      </c>
      <c r="E143" s="458" t="s">
        <v>225</v>
      </c>
      <c r="F143" s="435" t="s">
        <v>1361</v>
      </c>
      <c r="G143" s="439">
        <f>'4-OSK'!I20</f>
        <v>19534</v>
      </c>
    </row>
    <row r="144" spans="1:7" ht="31.5">
      <c r="A144" s="434" t="str">
        <f t="shared" si="15"/>
        <v>ДФ ДСК Стабилност - Немски акции</v>
      </c>
      <c r="B144" s="435" t="str">
        <f t="shared" si="16"/>
        <v>РГ-05-1573</v>
      </c>
      <c r="C144" s="436">
        <f t="shared" si="17"/>
        <v>44926</v>
      </c>
      <c r="D144" s="456" t="s">
        <v>864</v>
      </c>
      <c r="E144" s="458" t="s">
        <v>226</v>
      </c>
      <c r="F144" s="435" t="s">
        <v>1361</v>
      </c>
      <c r="G144" s="439">
        <f>'4-OSK'!I21</f>
        <v>-187379</v>
      </c>
    </row>
    <row r="145" spans="1:7" ht="31.5">
      <c r="A145" s="434" t="str">
        <f t="shared" si="15"/>
        <v>ДФ ДСК Стабилност - Немски акции</v>
      </c>
      <c r="B145" s="435" t="str">
        <f t="shared" si="16"/>
        <v>РГ-05-1573</v>
      </c>
      <c r="C145" s="436">
        <f t="shared" si="17"/>
        <v>44926</v>
      </c>
      <c r="D145" s="456" t="s">
        <v>865</v>
      </c>
      <c r="E145" s="457" t="s">
        <v>52</v>
      </c>
      <c r="F145" s="435" t="s">
        <v>1361</v>
      </c>
      <c r="G145" s="439">
        <f>'4-OSK'!I22</f>
        <v>-466705</v>
      </c>
    </row>
    <row r="146" spans="1:7" ht="31.5">
      <c r="A146" s="434" t="str">
        <f t="shared" si="15"/>
        <v>ДФ ДСК Стабилност - Немски акции</v>
      </c>
      <c r="B146" s="435" t="str">
        <f t="shared" si="16"/>
        <v>РГ-05-1573</v>
      </c>
      <c r="C146" s="436">
        <f t="shared" si="17"/>
        <v>44926</v>
      </c>
      <c r="D146" s="456" t="s">
        <v>866</v>
      </c>
      <c r="E146" s="458" t="s">
        <v>53</v>
      </c>
      <c r="F146" s="435" t="s">
        <v>1361</v>
      </c>
      <c r="G146" s="439">
        <f>'4-OSK'!I23</f>
        <v>0</v>
      </c>
    </row>
    <row r="147" spans="1:7" ht="31.5">
      <c r="A147" s="434" t="str">
        <f t="shared" si="15"/>
        <v>ДФ ДСК Стабилност - Немски акции</v>
      </c>
      <c r="B147" s="435" t="str">
        <f t="shared" si="16"/>
        <v>РГ-05-1573</v>
      </c>
      <c r="C147" s="436">
        <f t="shared" si="17"/>
        <v>44926</v>
      </c>
      <c r="D147" s="456" t="s">
        <v>867</v>
      </c>
      <c r="E147" s="458" t="s">
        <v>227</v>
      </c>
      <c r="F147" s="435" t="s">
        <v>1361</v>
      </c>
      <c r="G147" s="439">
        <f>'4-OSK'!I24</f>
        <v>0</v>
      </c>
    </row>
    <row r="148" spans="1:7" ht="31.5">
      <c r="A148" s="434" t="str">
        <f t="shared" si="15"/>
        <v>ДФ ДСК Стабилност - Немски акции</v>
      </c>
      <c r="B148" s="435" t="str">
        <f t="shared" si="16"/>
        <v>РГ-05-1573</v>
      </c>
      <c r="C148" s="436">
        <f t="shared" si="17"/>
        <v>44926</v>
      </c>
      <c r="D148" s="456" t="s">
        <v>868</v>
      </c>
      <c r="E148" s="458" t="s">
        <v>228</v>
      </c>
      <c r="F148" s="435" t="s">
        <v>1361</v>
      </c>
      <c r="G148" s="439">
        <f>'4-OSK'!I25</f>
        <v>0</v>
      </c>
    </row>
    <row r="149" spans="1:7" ht="31.5">
      <c r="A149" s="434" t="str">
        <f t="shared" si="15"/>
        <v>ДФ ДСК Стабилност - Немски акции</v>
      </c>
      <c r="B149" s="435" t="str">
        <f t="shared" si="16"/>
        <v>РГ-05-1573</v>
      </c>
      <c r="C149" s="436">
        <f t="shared" si="17"/>
        <v>44926</v>
      </c>
      <c r="D149" s="456" t="s">
        <v>869</v>
      </c>
      <c r="E149" s="458" t="s">
        <v>54</v>
      </c>
      <c r="F149" s="435" t="s">
        <v>1361</v>
      </c>
      <c r="G149" s="439">
        <f>'4-OSK'!I26</f>
        <v>0</v>
      </c>
    </row>
    <row r="150" spans="1:7" ht="31.5">
      <c r="A150" s="434" t="str">
        <f t="shared" si="15"/>
        <v>ДФ ДСК Стабилност - Немски акции</v>
      </c>
      <c r="B150" s="435" t="str">
        <f t="shared" si="16"/>
        <v>РГ-05-1573</v>
      </c>
      <c r="C150" s="436">
        <f t="shared" si="17"/>
        <v>44926</v>
      </c>
      <c r="D150" s="456" t="s">
        <v>870</v>
      </c>
      <c r="E150" s="458" t="s">
        <v>150</v>
      </c>
      <c r="F150" s="435" t="s">
        <v>1361</v>
      </c>
      <c r="G150" s="439">
        <f>'4-OSK'!I27</f>
        <v>0</v>
      </c>
    </row>
    <row r="151" spans="1:7" ht="31.5">
      <c r="A151" s="434" t="str">
        <f t="shared" si="15"/>
        <v>ДФ ДСК Стабилност - Немски акции</v>
      </c>
      <c r="B151" s="435" t="str">
        <f t="shared" si="16"/>
        <v>РГ-05-1573</v>
      </c>
      <c r="C151" s="436">
        <f t="shared" si="17"/>
        <v>44926</v>
      </c>
      <c r="D151" s="456" t="s">
        <v>871</v>
      </c>
      <c r="E151" s="458" t="s">
        <v>972</v>
      </c>
      <c r="F151" s="435" t="s">
        <v>1361</v>
      </c>
      <c r="G151" s="439">
        <f>'4-OSK'!I28</f>
        <v>0</v>
      </c>
    </row>
    <row r="152" spans="1:7" ht="31.5">
      <c r="A152" s="434" t="str">
        <f t="shared" si="15"/>
        <v>ДФ ДСК Стабилност - Немски акции</v>
      </c>
      <c r="B152" s="435" t="str">
        <f t="shared" si="16"/>
        <v>РГ-05-1573</v>
      </c>
      <c r="C152" s="436">
        <f t="shared" si="17"/>
        <v>44926</v>
      </c>
      <c r="D152" s="456" t="s">
        <v>872</v>
      </c>
      <c r="E152" s="458" t="s">
        <v>973</v>
      </c>
      <c r="F152" s="435" t="s">
        <v>1361</v>
      </c>
      <c r="G152" s="439">
        <f>'4-OSK'!I29</f>
        <v>0</v>
      </c>
    </row>
    <row r="153" spans="1:7" ht="31.5">
      <c r="A153" s="434" t="str">
        <f t="shared" si="15"/>
        <v>ДФ ДСК Стабилност - Немски акции</v>
      </c>
      <c r="B153" s="435" t="str">
        <f t="shared" si="16"/>
        <v>РГ-05-1573</v>
      </c>
      <c r="C153" s="436">
        <f t="shared" si="17"/>
        <v>44926</v>
      </c>
      <c r="D153" s="456" t="s">
        <v>873</v>
      </c>
      <c r="E153" s="458" t="s">
        <v>151</v>
      </c>
      <c r="F153" s="435" t="s">
        <v>1361</v>
      </c>
      <c r="G153" s="439">
        <f>'4-OSK'!I30</f>
        <v>0</v>
      </c>
    </row>
    <row r="154" spans="1:7" ht="31.5">
      <c r="A154" s="434" t="str">
        <f t="shared" si="15"/>
        <v>ДФ ДСК Стабилност - Немски акции</v>
      </c>
      <c r="B154" s="435" t="str">
        <f t="shared" si="16"/>
        <v>РГ-05-1573</v>
      </c>
      <c r="C154" s="436">
        <f t="shared" si="17"/>
        <v>44926</v>
      </c>
      <c r="D154" s="456" t="s">
        <v>874</v>
      </c>
      <c r="E154" s="458" t="s">
        <v>972</v>
      </c>
      <c r="F154" s="435" t="s">
        <v>1361</v>
      </c>
      <c r="G154" s="439">
        <f>'4-OSK'!I31</f>
        <v>0</v>
      </c>
    </row>
    <row r="155" spans="1:7" ht="31.5">
      <c r="A155" s="434" t="str">
        <f t="shared" si="15"/>
        <v>ДФ ДСК Стабилност - Немски акции</v>
      </c>
      <c r="B155" s="435" t="str">
        <f t="shared" si="16"/>
        <v>РГ-05-1573</v>
      </c>
      <c r="C155" s="436">
        <f t="shared" si="17"/>
        <v>44926</v>
      </c>
      <c r="D155" s="456" t="s">
        <v>875</v>
      </c>
      <c r="E155" s="458" t="s">
        <v>973</v>
      </c>
      <c r="F155" s="435" t="s">
        <v>1361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1361</v>
      </c>
      <c r="G156" s="439">
        <f>'4-OSK'!I33</f>
        <v>0</v>
      </c>
    </row>
    <row r="157" spans="1:7" ht="31.5">
      <c r="A157" s="434" t="str">
        <f aca="true" t="shared" si="18" ref="A157:A201">dfName</f>
        <v>ДФ ДСК Стабилност - Немски акции</v>
      </c>
      <c r="B157" s="435" t="str">
        <f aca="true" t="shared" si="19" ref="B157:B201">dfRG</f>
        <v>РГ-05-1573</v>
      </c>
      <c r="C157" s="436">
        <f aca="true" t="shared" si="20" ref="C157:C201">EndDate</f>
        <v>44926</v>
      </c>
      <c r="D157" s="456" t="s">
        <v>865</v>
      </c>
      <c r="E157" s="457" t="s">
        <v>55</v>
      </c>
      <c r="F157" s="435" t="s">
        <v>1361</v>
      </c>
      <c r="G157" s="439">
        <f>'4-OSK'!I34</f>
        <v>4862404</v>
      </c>
    </row>
    <row r="158" spans="1:7" ht="31.5">
      <c r="A158" s="434" t="str">
        <f t="shared" si="18"/>
        <v>ДФ ДСК Стабилност - Немски акции</v>
      </c>
      <c r="B158" s="435" t="str">
        <f t="shared" si="19"/>
        <v>РГ-05-1573</v>
      </c>
      <c r="C158" s="436">
        <f t="shared" si="20"/>
        <v>44926</v>
      </c>
      <c r="D158" s="456" t="s">
        <v>877</v>
      </c>
      <c r="E158" s="458" t="s">
        <v>126</v>
      </c>
      <c r="F158" s="435" t="s">
        <v>1361</v>
      </c>
      <c r="G158" s="439">
        <f>'4-OSK'!I35</f>
        <v>0</v>
      </c>
    </row>
    <row r="159" spans="1:7" ht="31.5">
      <c r="A159" s="434" t="str">
        <f t="shared" si="18"/>
        <v>ДФ ДСК Стабилност - Немски акции</v>
      </c>
      <c r="B159" s="435" t="str">
        <f t="shared" si="19"/>
        <v>РГ-05-1573</v>
      </c>
      <c r="C159" s="436">
        <f t="shared" si="20"/>
        <v>44926</v>
      </c>
      <c r="D159" s="456" t="s">
        <v>878</v>
      </c>
      <c r="E159" s="457" t="s">
        <v>56</v>
      </c>
      <c r="F159" s="435" t="s">
        <v>1361</v>
      </c>
      <c r="G159" s="439">
        <f>'4-OSK'!I36</f>
        <v>4862404</v>
      </c>
    </row>
    <row r="160" spans="1:7" ht="15.75">
      <c r="A160" s="475" t="str">
        <f t="shared" si="18"/>
        <v>ДФ ДСК Стабилност - Немски акции</v>
      </c>
      <c r="B160" s="476" t="str">
        <f t="shared" si="19"/>
        <v>РГ-05-1573</v>
      </c>
      <c r="C160" s="477">
        <f t="shared" si="20"/>
        <v>44926</v>
      </c>
      <c r="D160" s="572" t="s">
        <v>1388</v>
      </c>
      <c r="E160" s="573" t="s">
        <v>1401</v>
      </c>
      <c r="F160" s="476" t="s">
        <v>1402</v>
      </c>
      <c r="G160" s="603" t="str">
        <f>'5-DI'!D11</f>
        <v>BGN</v>
      </c>
    </row>
    <row r="161" spans="1:7" ht="15.75">
      <c r="A161" s="475" t="str">
        <f t="shared" si="18"/>
        <v>ДФ ДСК Стабилност - Немски акции</v>
      </c>
      <c r="B161" s="476" t="str">
        <f t="shared" si="19"/>
        <v>РГ-05-1573</v>
      </c>
      <c r="C161" s="477">
        <f t="shared" si="20"/>
        <v>44926</v>
      </c>
      <c r="D161" s="572" t="s">
        <v>1389</v>
      </c>
      <c r="E161" s="573" t="s">
        <v>1367</v>
      </c>
      <c r="F161" s="476" t="s">
        <v>1402</v>
      </c>
      <c r="G161" s="604">
        <f>'5-DI'!D12</f>
        <v>4562702</v>
      </c>
    </row>
    <row r="162" spans="1:7" ht="15.75">
      <c r="A162" s="475" t="str">
        <f t="shared" si="18"/>
        <v>ДФ ДСК Стабилност - Немски акции</v>
      </c>
      <c r="B162" s="476" t="str">
        <f t="shared" si="19"/>
        <v>РГ-05-1573</v>
      </c>
      <c r="C162" s="477">
        <f t="shared" si="20"/>
        <v>44926</v>
      </c>
      <c r="D162" s="572" t="s">
        <v>1390</v>
      </c>
      <c r="E162" s="574" t="s">
        <v>1366</v>
      </c>
      <c r="F162" s="476" t="s">
        <v>1402</v>
      </c>
      <c r="G162" s="604">
        <f>'5-DI'!D13</f>
        <v>4409383.466</v>
      </c>
    </row>
    <row r="163" spans="1:7" ht="15.75">
      <c r="A163" s="475" t="str">
        <f t="shared" si="18"/>
        <v>ДФ ДСК Стабилност - Немски акции</v>
      </c>
      <c r="B163" s="476" t="str">
        <f t="shared" si="19"/>
        <v>РГ-05-1573</v>
      </c>
      <c r="C163" s="477">
        <f t="shared" si="20"/>
        <v>44926</v>
      </c>
      <c r="D163" s="572" t="s">
        <v>1391</v>
      </c>
      <c r="E163" s="575" t="s">
        <v>1379</v>
      </c>
      <c r="F163" s="476" t="s">
        <v>1402</v>
      </c>
      <c r="G163" s="604">
        <f>'5-DI'!D14</f>
        <v>17974.461</v>
      </c>
    </row>
    <row r="164" spans="1:7" ht="31.5">
      <c r="A164" s="475" t="str">
        <f t="shared" si="18"/>
        <v>ДФ ДСК Стабилност - Немски акции</v>
      </c>
      <c r="B164" s="476" t="str">
        <f t="shared" si="19"/>
        <v>РГ-05-1573</v>
      </c>
      <c r="C164" s="477">
        <f t="shared" si="20"/>
        <v>44926</v>
      </c>
      <c r="D164" s="572" t="s">
        <v>1392</v>
      </c>
      <c r="E164" s="575" t="s">
        <v>1381</v>
      </c>
      <c r="F164" s="476" t="s">
        <v>1402</v>
      </c>
      <c r="G164" s="605">
        <f>'5-DI'!D15</f>
        <v>19534</v>
      </c>
    </row>
    <row r="165" spans="1:7" ht="15.75">
      <c r="A165" s="475" t="str">
        <f t="shared" si="18"/>
        <v>ДФ ДСК Стабилност - Немски акции</v>
      </c>
      <c r="B165" s="476" t="str">
        <f t="shared" si="19"/>
        <v>РГ-05-1573</v>
      </c>
      <c r="C165" s="477">
        <f t="shared" si="20"/>
        <v>44926</v>
      </c>
      <c r="D165" s="572" t="s">
        <v>1393</v>
      </c>
      <c r="E165" s="575" t="s">
        <v>1380</v>
      </c>
      <c r="F165" s="476" t="s">
        <v>1402</v>
      </c>
      <c r="G165" s="604">
        <f>'5-DI'!D16</f>
        <v>171292.995</v>
      </c>
    </row>
    <row r="166" spans="1:7" ht="31.5">
      <c r="A166" s="475" t="str">
        <f t="shared" si="18"/>
        <v>ДФ ДСК Стабилност - Немски акции</v>
      </c>
      <c r="B166" s="476" t="str">
        <f t="shared" si="19"/>
        <v>РГ-05-1573</v>
      </c>
      <c r="C166" s="477">
        <f t="shared" si="20"/>
        <v>44926</v>
      </c>
      <c r="D166" s="572" t="s">
        <v>1394</v>
      </c>
      <c r="E166" s="575" t="s">
        <v>1382</v>
      </c>
      <c r="F166" s="476" t="s">
        <v>1402</v>
      </c>
      <c r="G166" s="605">
        <f>'5-DI'!D17</f>
        <v>187379</v>
      </c>
    </row>
    <row r="167" spans="1:7" ht="31.5">
      <c r="A167" s="475" t="str">
        <f t="shared" si="18"/>
        <v>ДФ ДСК Стабилност - Немски акции</v>
      </c>
      <c r="B167" s="476" t="str">
        <f t="shared" si="19"/>
        <v>РГ-05-1573</v>
      </c>
      <c r="C167" s="477">
        <f t="shared" si="20"/>
        <v>44926</v>
      </c>
      <c r="D167" s="572" t="s">
        <v>1395</v>
      </c>
      <c r="E167" s="575" t="s">
        <v>1383</v>
      </c>
      <c r="F167" s="476" t="s">
        <v>1402</v>
      </c>
      <c r="G167" s="604">
        <f>'5-DI'!D18</f>
        <v>1.20476</v>
      </c>
    </row>
    <row r="168" spans="1:7" ht="31.5">
      <c r="A168" s="475" t="str">
        <f t="shared" si="18"/>
        <v>ДФ ДСК Стабилност - Немски акции</v>
      </c>
      <c r="B168" s="476" t="str">
        <f t="shared" si="19"/>
        <v>РГ-05-1573</v>
      </c>
      <c r="C168" s="477">
        <f t="shared" si="20"/>
        <v>44926</v>
      </c>
      <c r="D168" s="572" t="s">
        <v>1396</v>
      </c>
      <c r="E168" s="575" t="s">
        <v>1384</v>
      </c>
      <c r="F168" s="476" t="s">
        <v>1402</v>
      </c>
      <c r="G168" s="604">
        <f>'5-DI'!D19</f>
        <v>1.10274</v>
      </c>
    </row>
    <row r="169" spans="1:7" ht="31.5">
      <c r="A169" s="475" t="str">
        <f t="shared" si="18"/>
        <v>ДФ ДСК Стабилност - Немски акции</v>
      </c>
      <c r="B169" s="476" t="str">
        <f t="shared" si="19"/>
        <v>РГ-05-1573</v>
      </c>
      <c r="C169" s="477">
        <f t="shared" si="20"/>
        <v>44926</v>
      </c>
      <c r="D169" s="572" t="s">
        <v>1397</v>
      </c>
      <c r="E169" s="575" t="s">
        <v>1475</v>
      </c>
      <c r="F169" s="476" t="s">
        <v>1402</v>
      </c>
      <c r="G169" s="605">
        <f>'5-DI'!D20</f>
        <v>5031066</v>
      </c>
    </row>
    <row r="170" spans="1:7" ht="31.5">
      <c r="A170" s="475" t="str">
        <f t="shared" si="18"/>
        <v>ДФ ДСК Стабилност - Немски акции</v>
      </c>
      <c r="B170" s="476" t="str">
        <f t="shared" si="19"/>
        <v>РГ-05-1573</v>
      </c>
      <c r="C170" s="477">
        <f t="shared" si="20"/>
        <v>44926</v>
      </c>
      <c r="D170" s="572" t="s">
        <v>1477</v>
      </c>
      <c r="E170" s="575" t="s">
        <v>1476</v>
      </c>
      <c r="F170" s="476" t="s">
        <v>1402</v>
      </c>
      <c r="G170" s="604">
        <f>'5-DI'!D21</f>
        <v>5031066</v>
      </c>
    </row>
    <row r="171" spans="1:7" ht="15.75">
      <c r="A171" s="475" t="str">
        <f t="shared" si="18"/>
        <v>ДФ ДСК Стабилност - Немски акции</v>
      </c>
      <c r="B171" s="476" t="str">
        <f t="shared" si="19"/>
        <v>РГ-05-1573</v>
      </c>
      <c r="C171" s="477">
        <f t="shared" si="20"/>
        <v>44926</v>
      </c>
      <c r="D171" s="572" t="s">
        <v>1398</v>
      </c>
      <c r="E171" s="576" t="s">
        <v>1385</v>
      </c>
      <c r="F171" s="476" t="s">
        <v>1402</v>
      </c>
      <c r="G171" s="606">
        <f>'5-DI'!D22</f>
        <v>25156</v>
      </c>
    </row>
    <row r="172" spans="1:7" ht="15.75">
      <c r="A172" s="475" t="str">
        <f t="shared" si="18"/>
        <v>ДФ ДСК Стабилност - Немски акции</v>
      </c>
      <c r="B172" s="476" t="str">
        <f t="shared" si="19"/>
        <v>РГ-05-1573</v>
      </c>
      <c r="C172" s="477">
        <f t="shared" si="20"/>
        <v>44926</v>
      </c>
      <c r="D172" s="572" t="s">
        <v>1400</v>
      </c>
      <c r="E172" s="576" t="s">
        <v>1386</v>
      </c>
      <c r="F172" s="476" t="s">
        <v>1402</v>
      </c>
      <c r="G172" s="606">
        <f>'5-DI'!D23</f>
        <v>6315</v>
      </c>
    </row>
    <row r="173" spans="1:7" ht="15.75">
      <c r="A173" s="475" t="str">
        <f t="shared" si="18"/>
        <v>ДФ ДСК Стабилност - Немски акции</v>
      </c>
      <c r="B173" s="476" t="str">
        <f t="shared" si="19"/>
        <v>РГ-05-1573</v>
      </c>
      <c r="C173" s="477">
        <f t="shared" si="20"/>
        <v>44926</v>
      </c>
      <c r="D173" s="572" t="s">
        <v>1440</v>
      </c>
      <c r="E173" s="576" t="s">
        <v>1387</v>
      </c>
      <c r="F173" s="476" t="s">
        <v>1402</v>
      </c>
      <c r="G173" s="606">
        <f>'5-DI'!D24</f>
        <v>0</v>
      </c>
    </row>
    <row r="174" spans="1:7" ht="15.75">
      <c r="A174" s="475" t="str">
        <f t="shared" si="18"/>
        <v>ДФ ДСК Стабилност - Немски акции</v>
      </c>
      <c r="B174" s="476" t="str">
        <f t="shared" si="19"/>
        <v>РГ-05-1573</v>
      </c>
      <c r="C174" s="477">
        <f t="shared" si="20"/>
        <v>44926</v>
      </c>
      <c r="D174" s="572" t="s">
        <v>1441</v>
      </c>
      <c r="E174" s="576" t="s">
        <v>1436</v>
      </c>
      <c r="F174" s="476" t="s">
        <v>1402</v>
      </c>
      <c r="G174" s="607">
        <f>'5-DI'!D25</f>
        <v>-0.08468076629370169</v>
      </c>
    </row>
    <row r="175" spans="1:7" ht="15.75">
      <c r="A175" s="475" t="str">
        <f t="shared" si="18"/>
        <v>ДФ ДСК Стабилност - Немски акции</v>
      </c>
      <c r="B175" s="476" t="str">
        <f t="shared" si="19"/>
        <v>РГ-05-1573</v>
      </c>
      <c r="C175" s="477">
        <f t="shared" si="20"/>
        <v>44926</v>
      </c>
      <c r="D175" s="572" t="s">
        <v>1442</v>
      </c>
      <c r="E175" s="576" t="s">
        <v>1437</v>
      </c>
      <c r="F175" s="476" t="s">
        <v>1402</v>
      </c>
      <c r="G175" s="607">
        <f>'5-DI'!D26</f>
        <v>0.009995646385101864</v>
      </c>
    </row>
    <row r="176" spans="1:7" ht="15.75">
      <c r="A176" s="475" t="str">
        <f t="shared" si="18"/>
        <v>ДФ ДСК Стабилност - Немски акции</v>
      </c>
      <c r="B176" s="476" t="str">
        <f t="shared" si="19"/>
        <v>РГ-05-1573</v>
      </c>
      <c r="C176" s="477">
        <f t="shared" si="20"/>
        <v>44926</v>
      </c>
      <c r="D176" s="572" t="s">
        <v>1443</v>
      </c>
      <c r="E176" s="576" t="s">
        <v>1438</v>
      </c>
      <c r="F176" s="476" t="s">
        <v>1402</v>
      </c>
      <c r="G176" s="607">
        <f>'5-DI'!D27</f>
        <v>-0.08468076629370169</v>
      </c>
    </row>
    <row r="177" spans="1:7" ht="15.75">
      <c r="A177" s="475" t="str">
        <f t="shared" si="18"/>
        <v>ДФ ДСК Стабилност - Немски акции</v>
      </c>
      <c r="B177" s="476" t="str">
        <f t="shared" si="19"/>
        <v>РГ-05-1573</v>
      </c>
      <c r="C177" s="477">
        <f t="shared" si="20"/>
        <v>44926</v>
      </c>
      <c r="D177" s="572" t="s">
        <v>1472</v>
      </c>
      <c r="E177" s="576" t="s">
        <v>1439</v>
      </c>
      <c r="F177" s="476" t="s">
        <v>1402</v>
      </c>
      <c r="G177" s="607">
        <f>'5-DI'!D28</f>
        <v>0.06114998162208485</v>
      </c>
    </row>
    <row r="178" spans="1:7" ht="31.5">
      <c r="A178" s="446" t="str">
        <f t="shared" si="18"/>
        <v>ДФ ДСК Стабилност - Немски акции</v>
      </c>
      <c r="B178" s="447" t="str">
        <f t="shared" si="19"/>
        <v>РГ-05-1573</v>
      </c>
      <c r="C178" s="448">
        <f t="shared" si="20"/>
        <v>44926</v>
      </c>
      <c r="D178" s="459" t="s">
        <v>880</v>
      </c>
      <c r="E178" s="460" t="s">
        <v>152</v>
      </c>
      <c r="F178" s="447" t="s">
        <v>1362</v>
      </c>
      <c r="G178" s="451">
        <f>'6-NNA'!Q12</f>
        <v>0</v>
      </c>
    </row>
    <row r="179" spans="1:7" ht="31.5">
      <c r="A179" s="446" t="str">
        <f t="shared" si="18"/>
        <v>ДФ ДСК Стабилност - Немски акции</v>
      </c>
      <c r="B179" s="447" t="str">
        <f t="shared" si="19"/>
        <v>РГ-05-1573</v>
      </c>
      <c r="C179" s="448">
        <f t="shared" si="20"/>
        <v>44926</v>
      </c>
      <c r="D179" s="459" t="s">
        <v>881</v>
      </c>
      <c r="E179" s="461" t="s">
        <v>110</v>
      </c>
      <c r="F179" s="447" t="s">
        <v>1362</v>
      </c>
      <c r="G179" s="451">
        <f>'6-NNA'!Q13</f>
        <v>0</v>
      </c>
    </row>
    <row r="180" spans="1:7" ht="31.5">
      <c r="A180" s="446" t="str">
        <f t="shared" si="18"/>
        <v>ДФ ДСК Стабилност - Немски акции</v>
      </c>
      <c r="B180" s="447" t="str">
        <f t="shared" si="19"/>
        <v>РГ-05-1573</v>
      </c>
      <c r="C180" s="448">
        <f t="shared" si="20"/>
        <v>44926</v>
      </c>
      <c r="D180" s="462" t="s">
        <v>882</v>
      </c>
      <c r="E180" s="463" t="s">
        <v>108</v>
      </c>
      <c r="F180" s="447" t="s">
        <v>1362</v>
      </c>
      <c r="G180" s="451">
        <f>'6-NNA'!Q14</f>
        <v>0</v>
      </c>
    </row>
    <row r="181" spans="1:7" ht="31.5">
      <c r="A181" s="446" t="str">
        <f t="shared" si="18"/>
        <v>ДФ ДСК Стабилност - Немски акции</v>
      </c>
      <c r="B181" s="447" t="str">
        <f t="shared" si="19"/>
        <v>РГ-05-1573</v>
      </c>
      <c r="C181" s="448">
        <f t="shared" si="20"/>
        <v>44926</v>
      </c>
      <c r="D181" s="459" t="s">
        <v>883</v>
      </c>
      <c r="E181" s="461" t="s">
        <v>111</v>
      </c>
      <c r="F181" s="447" t="s">
        <v>1362</v>
      </c>
      <c r="G181" s="451">
        <f>'6-NNA'!Q15</f>
        <v>0</v>
      </c>
    </row>
    <row r="182" spans="1:7" ht="31.5">
      <c r="A182" s="446" t="str">
        <f t="shared" si="18"/>
        <v>ДФ ДСК Стабилност - Немски акции</v>
      </c>
      <c r="B182" s="447" t="str">
        <f t="shared" si="19"/>
        <v>РГ-05-1573</v>
      </c>
      <c r="C182" s="448">
        <f t="shared" si="20"/>
        <v>44926</v>
      </c>
      <c r="D182" s="459" t="s">
        <v>884</v>
      </c>
      <c r="E182" s="461" t="s">
        <v>10</v>
      </c>
      <c r="F182" s="447" t="s">
        <v>1362</v>
      </c>
      <c r="G182" s="451">
        <f>'6-NNA'!Q16</f>
        <v>0</v>
      </c>
    </row>
    <row r="183" spans="1:7" ht="31.5">
      <c r="A183" s="446" t="str">
        <f t="shared" si="18"/>
        <v>ДФ ДСК Стабилност - Немски акции</v>
      </c>
      <c r="B183" s="447" t="str">
        <f t="shared" si="19"/>
        <v>РГ-05-1573</v>
      </c>
      <c r="C183" s="448">
        <f t="shared" si="20"/>
        <v>44926</v>
      </c>
      <c r="D183" s="459" t="s">
        <v>885</v>
      </c>
      <c r="E183" s="460" t="s">
        <v>153</v>
      </c>
      <c r="F183" s="447" t="s">
        <v>1362</v>
      </c>
      <c r="G183" s="451">
        <f>'6-NNA'!Q17</f>
        <v>0</v>
      </c>
    </row>
    <row r="184" spans="1:7" ht="15.75">
      <c r="A184" s="446" t="str">
        <f t="shared" si="18"/>
        <v>ДФ ДСК Стабилност - Немски акции</v>
      </c>
      <c r="B184" s="447" t="str">
        <f t="shared" si="19"/>
        <v>РГ-05-1573</v>
      </c>
      <c r="C184" s="448">
        <f t="shared" si="20"/>
        <v>44926</v>
      </c>
      <c r="D184" s="464" t="s">
        <v>886</v>
      </c>
      <c r="E184" s="465" t="s">
        <v>1363</v>
      </c>
      <c r="F184" s="447" t="s">
        <v>1362</v>
      </c>
      <c r="G184" s="451">
        <f>'6-NNA'!Q18</f>
        <v>0</v>
      </c>
    </row>
    <row r="185" spans="1:7" ht="15.75">
      <c r="A185" s="466" t="str">
        <f t="shared" si="18"/>
        <v>ДФ ДСК Стабилност - Немски акции</v>
      </c>
      <c r="B185" s="467" t="str">
        <f t="shared" si="19"/>
        <v>РГ-05-1573</v>
      </c>
      <c r="C185" s="468">
        <f t="shared" si="20"/>
        <v>44926</v>
      </c>
      <c r="D185" s="469"/>
      <c r="E185" s="470" t="s">
        <v>85</v>
      </c>
      <c r="F185" s="467" t="s">
        <v>1364</v>
      </c>
      <c r="G185" s="471" t="str">
        <f>'7-RP'!C12</f>
        <v> </v>
      </c>
    </row>
    <row r="186" spans="1:7" ht="15.75">
      <c r="A186" s="466" t="str">
        <f t="shared" si="18"/>
        <v>ДФ ДСК Стабилност - Немски акции</v>
      </c>
      <c r="B186" s="467" t="str">
        <f t="shared" si="19"/>
        <v>РГ-05-1573</v>
      </c>
      <c r="C186" s="468">
        <f t="shared" si="20"/>
        <v>44926</v>
      </c>
      <c r="D186" s="472" t="s">
        <v>887</v>
      </c>
      <c r="E186" s="473" t="s">
        <v>154</v>
      </c>
      <c r="F186" s="467" t="s">
        <v>1364</v>
      </c>
      <c r="G186" s="471">
        <f>'7-RP'!C13</f>
        <v>0</v>
      </c>
    </row>
    <row r="187" spans="1:7" ht="15.75">
      <c r="A187" s="466" t="str">
        <f t="shared" si="18"/>
        <v>ДФ ДСК Стабилност - Немски акции</v>
      </c>
      <c r="B187" s="467" t="str">
        <f t="shared" si="19"/>
        <v>РГ-05-1573</v>
      </c>
      <c r="C187" s="468">
        <f t="shared" si="20"/>
        <v>44926</v>
      </c>
      <c r="D187" s="472" t="s">
        <v>888</v>
      </c>
      <c r="E187" s="473" t="s">
        <v>155</v>
      </c>
      <c r="F187" s="467" t="s">
        <v>1364</v>
      </c>
      <c r="G187" s="471">
        <f>'7-RP'!C14</f>
        <v>0</v>
      </c>
    </row>
    <row r="188" spans="1:7" ht="15.75">
      <c r="A188" s="466" t="str">
        <f t="shared" si="18"/>
        <v>ДФ ДСК Стабилност - Немски акции</v>
      </c>
      <c r="B188" s="467" t="str">
        <f t="shared" si="19"/>
        <v>РГ-05-1573</v>
      </c>
      <c r="C188" s="468">
        <f t="shared" si="20"/>
        <v>44926</v>
      </c>
      <c r="D188" s="472" t="s">
        <v>889</v>
      </c>
      <c r="E188" s="473" t="s">
        <v>156</v>
      </c>
      <c r="F188" s="467" t="s">
        <v>1364</v>
      </c>
      <c r="G188" s="471">
        <f>'7-RP'!C15</f>
        <v>0</v>
      </c>
    </row>
    <row r="189" spans="1:7" ht="15.75">
      <c r="A189" s="466" t="str">
        <f t="shared" si="18"/>
        <v>ДФ ДСК Стабилност - Немски акции</v>
      </c>
      <c r="B189" s="467" t="str">
        <f t="shared" si="19"/>
        <v>РГ-05-1573</v>
      </c>
      <c r="C189" s="468">
        <f t="shared" si="20"/>
        <v>44926</v>
      </c>
      <c r="D189" s="472" t="s">
        <v>890</v>
      </c>
      <c r="E189" s="473" t="s">
        <v>157</v>
      </c>
      <c r="F189" s="467" t="s">
        <v>1364</v>
      </c>
      <c r="G189" s="471">
        <f>'7-RP'!C16</f>
        <v>0</v>
      </c>
    </row>
    <row r="190" spans="1:7" ht="15.75">
      <c r="A190" s="466" t="str">
        <f t="shared" si="18"/>
        <v>ДФ ДСК Стабилност - Немски акции</v>
      </c>
      <c r="B190" s="467" t="str">
        <f t="shared" si="19"/>
        <v>РГ-05-1573</v>
      </c>
      <c r="C190" s="468">
        <f t="shared" si="20"/>
        <v>44926</v>
      </c>
      <c r="D190" s="472" t="s">
        <v>891</v>
      </c>
      <c r="E190" s="474" t="s">
        <v>96</v>
      </c>
      <c r="F190" s="467" t="s">
        <v>1364</v>
      </c>
      <c r="G190" s="471">
        <f>'7-RP'!C17</f>
        <v>0</v>
      </c>
    </row>
    <row r="191" spans="1:7" ht="15.75">
      <c r="A191" s="466" t="str">
        <f t="shared" si="18"/>
        <v>ДФ ДСК Стабилност - Немски акции</v>
      </c>
      <c r="B191" s="467" t="str">
        <f t="shared" si="19"/>
        <v>РГ-05-1573</v>
      </c>
      <c r="C191" s="468">
        <f t="shared" si="20"/>
        <v>44926</v>
      </c>
      <c r="D191" s="472" t="s">
        <v>892</v>
      </c>
      <c r="E191" s="474" t="s">
        <v>104</v>
      </c>
      <c r="F191" s="467" t="s">
        <v>1364</v>
      </c>
      <c r="G191" s="471">
        <f>'7-RP'!C18</f>
        <v>0</v>
      </c>
    </row>
    <row r="192" spans="1:7" ht="15.75">
      <c r="A192" s="466" t="str">
        <f t="shared" si="18"/>
        <v>ДФ ДСК Стабилност - Немски акции</v>
      </c>
      <c r="B192" s="467" t="str">
        <f t="shared" si="19"/>
        <v>РГ-05-1573</v>
      </c>
      <c r="C192" s="468">
        <f t="shared" si="20"/>
        <v>44926</v>
      </c>
      <c r="D192" s="472" t="s">
        <v>992</v>
      </c>
      <c r="E192" s="474" t="s">
        <v>10</v>
      </c>
      <c r="F192" s="467" t="s">
        <v>1364</v>
      </c>
      <c r="G192" s="471">
        <f>'7-RP'!C19</f>
        <v>0</v>
      </c>
    </row>
    <row r="193" spans="1:7" ht="31.5">
      <c r="A193" s="466" t="str">
        <f t="shared" si="18"/>
        <v>ДФ ДСК Стабилност - Немски акции</v>
      </c>
      <c r="B193" s="467" t="str">
        <f t="shared" si="19"/>
        <v>РГ-05-1573</v>
      </c>
      <c r="C193" s="468">
        <f t="shared" si="20"/>
        <v>44926</v>
      </c>
      <c r="D193" s="472" t="s">
        <v>893</v>
      </c>
      <c r="E193" s="473" t="s">
        <v>158</v>
      </c>
      <c r="F193" s="467" t="s">
        <v>1364</v>
      </c>
      <c r="G193" s="471">
        <f>'7-RP'!C20</f>
        <v>0</v>
      </c>
    </row>
    <row r="194" spans="1:7" ht="15.75">
      <c r="A194" s="466" t="str">
        <f t="shared" si="18"/>
        <v>ДФ ДСК Стабилност - Немски акции</v>
      </c>
      <c r="B194" s="467" t="str">
        <f t="shared" si="19"/>
        <v>РГ-05-1573</v>
      </c>
      <c r="C194" s="468">
        <f t="shared" si="20"/>
        <v>44926</v>
      </c>
      <c r="D194" s="472" t="s">
        <v>894</v>
      </c>
      <c r="E194" s="474" t="s">
        <v>99</v>
      </c>
      <c r="F194" s="467" t="s">
        <v>1364</v>
      </c>
      <c r="G194" s="471">
        <f>'7-RP'!C21</f>
        <v>0</v>
      </c>
    </row>
    <row r="195" spans="1:7" ht="15.75">
      <c r="A195" s="466" t="str">
        <f t="shared" si="18"/>
        <v>ДФ ДСК Стабилност - Немски акции</v>
      </c>
      <c r="B195" s="467" t="str">
        <f t="shared" si="19"/>
        <v>РГ-05-1573</v>
      </c>
      <c r="C195" s="468">
        <f t="shared" si="20"/>
        <v>44926</v>
      </c>
      <c r="D195" s="472" t="s">
        <v>895</v>
      </c>
      <c r="E195" s="474" t="s">
        <v>97</v>
      </c>
      <c r="F195" s="467" t="s">
        <v>1364</v>
      </c>
      <c r="G195" s="471">
        <f>'7-RP'!C22</f>
        <v>0</v>
      </c>
    </row>
    <row r="196" spans="1:7" ht="15.75">
      <c r="A196" s="466" t="str">
        <f t="shared" si="18"/>
        <v>ДФ ДСК Стабилност - Немски акции</v>
      </c>
      <c r="B196" s="467" t="str">
        <f t="shared" si="19"/>
        <v>РГ-05-1573</v>
      </c>
      <c r="C196" s="468">
        <f t="shared" si="20"/>
        <v>44926</v>
      </c>
      <c r="D196" s="472" t="s">
        <v>896</v>
      </c>
      <c r="E196" s="474" t="s">
        <v>10</v>
      </c>
      <c r="F196" s="467" t="s">
        <v>1364</v>
      </c>
      <c r="G196" s="471">
        <f>'7-RP'!C23</f>
        <v>0</v>
      </c>
    </row>
    <row r="197" spans="1:7" ht="15.75">
      <c r="A197" s="466" t="str">
        <f t="shared" si="18"/>
        <v>ДФ ДСК Стабилност - Немски акции</v>
      </c>
      <c r="B197" s="467" t="str">
        <f t="shared" si="19"/>
        <v>РГ-05-1573</v>
      </c>
      <c r="C197" s="468">
        <f t="shared" si="20"/>
        <v>44926</v>
      </c>
      <c r="D197" s="472" t="s">
        <v>897</v>
      </c>
      <c r="E197" s="473" t="s">
        <v>119</v>
      </c>
      <c r="F197" s="467" t="s">
        <v>1364</v>
      </c>
      <c r="G197" s="471">
        <f>'7-RP'!C24</f>
        <v>0</v>
      </c>
    </row>
    <row r="198" spans="1:7" ht="15.75">
      <c r="A198" s="466" t="str">
        <f t="shared" si="18"/>
        <v>ДФ ДСК Стабилност - Немски акции</v>
      </c>
      <c r="B198" s="467" t="str">
        <f t="shared" si="19"/>
        <v>РГ-05-1573</v>
      </c>
      <c r="C198" s="468">
        <f t="shared" si="20"/>
        <v>44926</v>
      </c>
      <c r="D198" s="472" t="s">
        <v>898</v>
      </c>
      <c r="E198" s="470" t="s">
        <v>71</v>
      </c>
      <c r="F198" s="467" t="s">
        <v>1364</v>
      </c>
      <c r="G198" s="471">
        <f>'7-RP'!C25</f>
        <v>0</v>
      </c>
    </row>
    <row r="199" spans="1:7" ht="15.75">
      <c r="A199" s="475" t="str">
        <f t="shared" si="18"/>
        <v>ДФ ДСК Стабилност - Немски акции</v>
      </c>
      <c r="B199" s="476" t="str">
        <f t="shared" si="19"/>
        <v>РГ-05-1573</v>
      </c>
      <c r="C199" s="477">
        <f t="shared" si="20"/>
        <v>44926</v>
      </c>
      <c r="D199" s="478"/>
      <c r="E199" s="479" t="s">
        <v>86</v>
      </c>
      <c r="F199" s="476" t="s">
        <v>1365</v>
      </c>
      <c r="G199" s="480">
        <f>'7-RP'!C31</f>
        <v>0</v>
      </c>
    </row>
    <row r="200" spans="1:7" ht="15.75">
      <c r="A200" s="475" t="str">
        <f t="shared" si="18"/>
        <v>ДФ ДСК Стабилност - Немски акции</v>
      </c>
      <c r="B200" s="476" t="str">
        <f t="shared" si="19"/>
        <v>РГ-05-1573</v>
      </c>
      <c r="C200" s="477">
        <f t="shared" si="20"/>
        <v>44926</v>
      </c>
      <c r="D200" s="481" t="s">
        <v>899</v>
      </c>
      <c r="E200" s="482" t="s">
        <v>87</v>
      </c>
      <c r="F200" s="476" t="s">
        <v>1365</v>
      </c>
      <c r="G200" s="480">
        <f>'7-RP'!C32</f>
        <v>0</v>
      </c>
    </row>
    <row r="201" spans="1:7" ht="15.75">
      <c r="A201" s="475" t="str">
        <f t="shared" si="18"/>
        <v>ДФ ДСК Стабилност - Немски акции</v>
      </c>
      <c r="B201" s="476" t="str">
        <f t="shared" si="19"/>
        <v>РГ-05-1573</v>
      </c>
      <c r="C201" s="477">
        <f t="shared" si="20"/>
        <v>44926</v>
      </c>
      <c r="D201" s="481" t="s">
        <v>900</v>
      </c>
      <c r="E201" s="482" t="s">
        <v>911</v>
      </c>
      <c r="F201" s="476" t="s">
        <v>1365</v>
      </c>
      <c r="G201" s="480">
        <f>'7-RP'!C33</f>
        <v>0</v>
      </c>
    </row>
    <row r="202" spans="1:7" ht="15.75">
      <c r="A202" s="475" t="str">
        <f aca="true" t="shared" si="21" ref="A202:A214">dfName</f>
        <v>ДФ ДСК Стабилност - Немски акции</v>
      </c>
      <c r="B202" s="476" t="str">
        <f aca="true" t="shared" si="22" ref="B202:B214">dfRG</f>
        <v>РГ-05-1573</v>
      </c>
      <c r="C202" s="477">
        <f aca="true" t="shared" si="23" ref="C202:C214">EndDate</f>
        <v>44926</v>
      </c>
      <c r="D202" s="481" t="s">
        <v>901</v>
      </c>
      <c r="E202" s="483" t="s">
        <v>159</v>
      </c>
      <c r="F202" s="476" t="s">
        <v>1365</v>
      </c>
      <c r="G202" s="480">
        <f>'7-RP'!C34</f>
        <v>0</v>
      </c>
    </row>
    <row r="203" spans="1:7" ht="15.75">
      <c r="A203" s="475" t="str">
        <f t="shared" si="21"/>
        <v>ДФ ДСК Стабилност - Немски акции</v>
      </c>
      <c r="B203" s="476" t="str">
        <f t="shared" si="22"/>
        <v>РГ-05-1573</v>
      </c>
      <c r="C203" s="477">
        <f t="shared" si="23"/>
        <v>44926</v>
      </c>
      <c r="D203" s="481" t="s">
        <v>902</v>
      </c>
      <c r="E203" s="483" t="s">
        <v>98</v>
      </c>
      <c r="F203" s="476" t="s">
        <v>1365</v>
      </c>
      <c r="G203" s="480">
        <f>'7-RP'!C35</f>
        <v>0</v>
      </c>
    </row>
    <row r="204" spans="1:7" ht="15.75">
      <c r="A204" s="475" t="str">
        <f t="shared" si="21"/>
        <v>ДФ ДСК Стабилност - Немски акции</v>
      </c>
      <c r="B204" s="476" t="str">
        <f t="shared" si="22"/>
        <v>РГ-05-1573</v>
      </c>
      <c r="C204" s="477">
        <f t="shared" si="23"/>
        <v>44926</v>
      </c>
      <c r="D204" s="481" t="s">
        <v>903</v>
      </c>
      <c r="E204" s="483" t="s">
        <v>118</v>
      </c>
      <c r="F204" s="476" t="s">
        <v>1365</v>
      </c>
      <c r="G204" s="480">
        <f>'7-RP'!C36</f>
        <v>0</v>
      </c>
    </row>
    <row r="205" spans="1:7" ht="15.75">
      <c r="A205" s="475" t="str">
        <f t="shared" si="21"/>
        <v>ДФ ДСК Стабилност - Немски акции</v>
      </c>
      <c r="B205" s="476" t="str">
        <f t="shared" si="22"/>
        <v>РГ-05-1573</v>
      </c>
      <c r="C205" s="477">
        <f t="shared" si="23"/>
        <v>44926</v>
      </c>
      <c r="D205" s="481" t="s">
        <v>904</v>
      </c>
      <c r="E205" s="482" t="s">
        <v>120</v>
      </c>
      <c r="F205" s="476" t="s">
        <v>1365</v>
      </c>
      <c r="G205" s="480">
        <f>'7-RP'!C37</f>
        <v>0</v>
      </c>
    </row>
    <row r="206" spans="1:7" ht="15.75">
      <c r="A206" s="475" t="str">
        <f t="shared" si="21"/>
        <v>ДФ ДСК Стабилност - Немски акции</v>
      </c>
      <c r="B206" s="476" t="str">
        <f t="shared" si="22"/>
        <v>РГ-05-1573</v>
      </c>
      <c r="C206" s="477">
        <f t="shared" si="23"/>
        <v>44926</v>
      </c>
      <c r="D206" s="481" t="s">
        <v>905</v>
      </c>
      <c r="E206" s="482" t="s">
        <v>139</v>
      </c>
      <c r="F206" s="476" t="s">
        <v>1365</v>
      </c>
      <c r="G206" s="480">
        <f>'7-RP'!C38</f>
        <v>0</v>
      </c>
    </row>
    <row r="207" spans="1:7" ht="15.75">
      <c r="A207" s="475" t="str">
        <f t="shared" si="21"/>
        <v>ДФ ДСК Стабилност - Немски акции</v>
      </c>
      <c r="B207" s="476" t="str">
        <f t="shared" si="22"/>
        <v>РГ-05-1573</v>
      </c>
      <c r="C207" s="477">
        <f t="shared" si="23"/>
        <v>44926</v>
      </c>
      <c r="D207" s="481" t="s">
        <v>906</v>
      </c>
      <c r="E207" s="482" t="s">
        <v>102</v>
      </c>
      <c r="F207" s="476" t="s">
        <v>1365</v>
      </c>
      <c r="G207" s="480">
        <f>'7-RP'!C39</f>
        <v>0</v>
      </c>
    </row>
    <row r="208" spans="1:7" ht="15.75">
      <c r="A208" s="475" t="str">
        <f t="shared" si="21"/>
        <v>ДФ ДСК Стабилност - Немски акции</v>
      </c>
      <c r="B208" s="476" t="str">
        <f t="shared" si="22"/>
        <v>РГ-05-1573</v>
      </c>
      <c r="C208" s="477">
        <f t="shared" si="23"/>
        <v>44926</v>
      </c>
      <c r="D208" s="481" t="s">
        <v>907</v>
      </c>
      <c r="E208" s="482" t="s">
        <v>103</v>
      </c>
      <c r="F208" s="476" t="s">
        <v>1365</v>
      </c>
      <c r="G208" s="480">
        <f>'7-RP'!C40</f>
        <v>0</v>
      </c>
    </row>
    <row r="209" spans="1:7" ht="31.5">
      <c r="A209" s="475" t="str">
        <f t="shared" si="21"/>
        <v>ДФ ДСК Стабилност - Немски акции</v>
      </c>
      <c r="B209" s="476" t="str">
        <f t="shared" si="22"/>
        <v>РГ-05-1573</v>
      </c>
      <c r="C209" s="477">
        <f t="shared" si="23"/>
        <v>44926</v>
      </c>
      <c r="D209" s="481" t="s">
        <v>908</v>
      </c>
      <c r="E209" s="482" t="s">
        <v>993</v>
      </c>
      <c r="F209" s="476" t="s">
        <v>1365</v>
      </c>
      <c r="G209" s="480">
        <f>'7-RP'!C41</f>
        <v>0</v>
      </c>
    </row>
    <row r="210" spans="1:7" ht="31.5">
      <c r="A210" s="475" t="str">
        <f t="shared" si="21"/>
        <v>ДФ ДСК Стабилност - Немски акции</v>
      </c>
      <c r="B210" s="476" t="str">
        <f t="shared" si="22"/>
        <v>РГ-05-1573</v>
      </c>
      <c r="C210" s="477">
        <f t="shared" si="23"/>
        <v>44926</v>
      </c>
      <c r="D210" s="481" t="s">
        <v>909</v>
      </c>
      <c r="E210" s="482" t="s">
        <v>994</v>
      </c>
      <c r="F210" s="476" t="s">
        <v>1365</v>
      </c>
      <c r="G210" s="480">
        <f>'7-RP'!C42</f>
        <v>0</v>
      </c>
    </row>
    <row r="211" spans="1:7" ht="31.5">
      <c r="A211" s="475" t="str">
        <f t="shared" si="21"/>
        <v>ДФ ДСК Стабилност - Немски акции</v>
      </c>
      <c r="B211" s="476" t="str">
        <f t="shared" si="22"/>
        <v>РГ-05-1573</v>
      </c>
      <c r="C211" s="477">
        <f t="shared" si="23"/>
        <v>44926</v>
      </c>
      <c r="D211" s="481" t="s">
        <v>913</v>
      </c>
      <c r="E211" s="482" t="s">
        <v>142</v>
      </c>
      <c r="F211" s="476" t="s">
        <v>1365</v>
      </c>
      <c r="G211" s="480">
        <f>'7-RP'!C43</f>
        <v>0</v>
      </c>
    </row>
    <row r="212" spans="1:7" ht="15.75">
      <c r="A212" s="475" t="str">
        <f t="shared" si="21"/>
        <v>ДФ ДСК Стабилност - Немски акции</v>
      </c>
      <c r="B212" s="476" t="str">
        <f t="shared" si="22"/>
        <v>РГ-05-1573</v>
      </c>
      <c r="C212" s="477">
        <f t="shared" si="23"/>
        <v>44926</v>
      </c>
      <c r="D212" s="481" t="s">
        <v>996</v>
      </c>
      <c r="E212" s="482" t="s">
        <v>995</v>
      </c>
      <c r="F212" s="476" t="s">
        <v>1365</v>
      </c>
      <c r="G212" s="480">
        <f>'7-RP'!C44</f>
        <v>0</v>
      </c>
    </row>
    <row r="213" spans="1:7" ht="15.75">
      <c r="A213" s="475" t="str">
        <f t="shared" si="21"/>
        <v>ДФ ДСК Стабилност - Немски акции</v>
      </c>
      <c r="B213" s="476" t="str">
        <f t="shared" si="22"/>
        <v>РГ-05-1573</v>
      </c>
      <c r="C213" s="477">
        <f t="shared" si="23"/>
        <v>44926</v>
      </c>
      <c r="D213" s="481" t="s">
        <v>997</v>
      </c>
      <c r="E213" s="483" t="s">
        <v>88</v>
      </c>
      <c r="F213" s="476" t="s">
        <v>1365</v>
      </c>
      <c r="G213" s="480">
        <f>'7-RP'!C45</f>
        <v>0</v>
      </c>
    </row>
    <row r="214" spans="1:7" ht="16.5" thickBot="1">
      <c r="A214" s="484" t="str">
        <f t="shared" si="21"/>
        <v>ДФ ДСК Стабилност - Немски акции</v>
      </c>
      <c r="B214" s="485" t="str">
        <f t="shared" si="22"/>
        <v>РГ-05-1573</v>
      </c>
      <c r="C214" s="486">
        <f t="shared" si="23"/>
        <v>44926</v>
      </c>
      <c r="D214" s="487" t="s">
        <v>910</v>
      </c>
      <c r="E214" s="488" t="s">
        <v>75</v>
      </c>
      <c r="F214" s="485" t="s">
        <v>1365</v>
      </c>
      <c r="G214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1330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1334</v>
      </c>
      <c r="B38" s="48" t="s">
        <v>1331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1335</v>
      </c>
      <c r="B39" s="48" t="s">
        <v>1332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1336</v>
      </c>
      <c r="B40" s="48" t="s">
        <v>1333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1337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30" sqref="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1444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СТАБИЛНОСТ - НЕМСКИ АКЦИИ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4409384</v>
      </c>
      <c r="H11" s="251">
        <v>4562702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-74633</v>
      </c>
      <c r="H13" s="231">
        <v>-60106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-74633</v>
      </c>
      <c r="H16" s="252">
        <f>SUM(H13:H15)</f>
        <v>-60106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994358</v>
      </c>
      <c r="H18" s="244">
        <f>SUM(H19:H20)</f>
        <v>855621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1411308</v>
      </c>
      <c r="H19" s="231">
        <v>1272571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-416950</v>
      </c>
      <c r="H20" s="231">
        <v>-416950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138737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130713</v>
      </c>
      <c r="D22" s="286">
        <v>171426</v>
      </c>
      <c r="E22" s="287" t="s">
        <v>990</v>
      </c>
      <c r="F22" s="230" t="s">
        <v>991</v>
      </c>
      <c r="G22" s="231">
        <v>-466705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527653</v>
      </c>
      <c r="H23" s="252">
        <f>H19+H21+H20+H22</f>
        <v>994358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4862404</v>
      </c>
      <c r="H24" s="252">
        <f>H11+H16+H23</f>
        <v>5496954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130713</v>
      </c>
      <c r="D25" s="252">
        <f>SUM(D21:D24)</f>
        <v>171426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4450739</v>
      </c>
      <c r="D27" s="244">
        <f>SUM(D28:D31)</f>
        <v>4941054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2412</v>
      </c>
      <c r="H28" s="244">
        <f>SUM(H29:H31)</f>
        <v>2676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340</v>
      </c>
      <c r="H29" s="258">
        <v>350</v>
      </c>
    </row>
    <row r="30" spans="1:8" ht="15.75">
      <c r="A30" s="295" t="s">
        <v>100</v>
      </c>
      <c r="B30" s="230" t="s">
        <v>180</v>
      </c>
      <c r="C30" s="258">
        <v>4450739</v>
      </c>
      <c r="D30" s="258">
        <v>4941054</v>
      </c>
      <c r="E30" s="265" t="s">
        <v>94</v>
      </c>
      <c r="F30" s="262" t="s">
        <v>210</v>
      </c>
      <c r="G30" s="258">
        <v>2072</v>
      </c>
      <c r="H30" s="258">
        <v>2326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>
        <v>222544</v>
      </c>
      <c r="D34" s="258">
        <v>326330</v>
      </c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4673283</v>
      </c>
      <c r="D37" s="243">
        <f>SUM(D32:D36)+D27</f>
        <v>5267384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60820</v>
      </c>
      <c r="D39" s="258">
        <v>60820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2412</v>
      </c>
      <c r="H40" s="259">
        <f>SUM(H32:H39)+H28+H27</f>
        <v>2676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60820</v>
      </c>
      <c r="D43" s="259">
        <f>SUM(D39:D42)</f>
        <v>60820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4864816</v>
      </c>
      <c r="D45" s="259">
        <f>D25+D37+D43+D44</f>
        <v>5499630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4864816</v>
      </c>
      <c r="D47" s="608">
        <f>D18+D45</f>
        <v>5499630</v>
      </c>
      <c r="E47" s="264" t="s">
        <v>35</v>
      </c>
      <c r="F47" s="223" t="s">
        <v>221</v>
      </c>
      <c r="G47" s="609">
        <f>G24+G40</f>
        <v>4864816</v>
      </c>
      <c r="H47" s="609">
        <f>H24+H40</f>
        <v>5499630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1426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15" sqref="C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1445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СТАБИЛНОСТ - НЕМСКИ АКЦИИ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1">
        <f>ReportedCompletionDate</f>
        <v>45008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>
        <v>108</v>
      </c>
      <c r="E13" s="136" t="s">
        <v>939</v>
      </c>
      <c r="F13" s="373" t="s">
        <v>812</v>
      </c>
      <c r="G13" s="245"/>
      <c r="H13" s="245">
        <v>297</v>
      </c>
      <c r="I13" s="132"/>
    </row>
    <row r="14" spans="1:9" s="124" customFormat="1" ht="31.5">
      <c r="A14" s="136" t="s">
        <v>937</v>
      </c>
      <c r="B14" s="373" t="s">
        <v>796</v>
      </c>
      <c r="C14" s="245">
        <v>2190893</v>
      </c>
      <c r="D14" s="245">
        <v>1141143</v>
      </c>
      <c r="E14" s="136" t="s">
        <v>940</v>
      </c>
      <c r="F14" s="373" t="s">
        <v>813</v>
      </c>
      <c r="G14" s="245">
        <v>1596791</v>
      </c>
      <c r="H14" s="245">
        <v>1133941</v>
      </c>
      <c r="I14" s="132"/>
    </row>
    <row r="15" spans="1:9" s="124" customFormat="1" ht="31.5">
      <c r="A15" s="136" t="s">
        <v>938</v>
      </c>
      <c r="B15" s="373" t="s">
        <v>797</v>
      </c>
      <c r="C15" s="245">
        <v>65</v>
      </c>
      <c r="D15" s="245">
        <v>147</v>
      </c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276</v>
      </c>
      <c r="D16" s="245">
        <v>265</v>
      </c>
      <c r="E16" s="157" t="s">
        <v>942</v>
      </c>
      <c r="F16" s="373" t="s">
        <v>815</v>
      </c>
      <c r="G16" s="245">
        <v>153288</v>
      </c>
      <c r="H16" s="245">
        <v>161241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>
        <v>6071</v>
      </c>
      <c r="H17" s="245">
        <v>20777</v>
      </c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2191234</v>
      </c>
      <c r="D18" s="248">
        <f>SUM(D12:D16)</f>
        <v>1141663</v>
      </c>
      <c r="E18" s="138" t="s">
        <v>20</v>
      </c>
      <c r="F18" s="374" t="s">
        <v>817</v>
      </c>
      <c r="G18" s="248">
        <f>SUM(G12:G17)</f>
        <v>1756150</v>
      </c>
      <c r="H18" s="248">
        <f>SUM(H12:H17)</f>
        <v>1316256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31621</v>
      </c>
      <c r="D21" s="245">
        <v>35856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31621</v>
      </c>
      <c r="D25" s="248">
        <f>SUM(D20:D24)</f>
        <v>35856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2222855</v>
      </c>
      <c r="D26" s="248">
        <f>D18+D25</f>
        <v>1177519</v>
      </c>
      <c r="E26" s="250" t="s">
        <v>40</v>
      </c>
      <c r="F26" s="374" t="s">
        <v>819</v>
      </c>
      <c r="G26" s="248">
        <f>G18+G25</f>
        <v>1756150</v>
      </c>
      <c r="H26" s="248">
        <f>H18+H25</f>
        <v>1316256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138737</v>
      </c>
      <c r="E27" s="250" t="s">
        <v>825</v>
      </c>
      <c r="F27" s="374" t="s">
        <v>820</v>
      </c>
      <c r="G27" s="284">
        <f>IF((C26-G26)&gt;0,C26-G26,0)</f>
        <v>466705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138737</v>
      </c>
      <c r="E29" s="250" t="s">
        <v>147</v>
      </c>
      <c r="F29" s="374" t="s">
        <v>821</v>
      </c>
      <c r="G29" s="248">
        <f>G27</f>
        <v>466705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2222855</v>
      </c>
      <c r="D30" s="248">
        <f>D26+D28+D29</f>
        <v>1316256</v>
      </c>
      <c r="E30" s="250" t="s">
        <v>827</v>
      </c>
      <c r="F30" s="374" t="s">
        <v>822</v>
      </c>
      <c r="G30" s="248">
        <f>G26+G29</f>
        <v>2222855</v>
      </c>
      <c r="H30" s="248">
        <f>H26+H29</f>
        <v>1316256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1446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СТАБИЛНОСТ - НЕМСКИ АКЦИИ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01.01.2022 - 31.12.2022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45008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19779</v>
      </c>
      <c r="D13" s="524">
        <v>-181554</v>
      </c>
      <c r="E13" s="525">
        <f>SUM(C13:D13)</f>
        <v>-161775</v>
      </c>
      <c r="F13" s="524">
        <v>24401</v>
      </c>
      <c r="G13" s="524">
        <v>-488050</v>
      </c>
      <c r="H13" s="525">
        <f>SUM(F13:G13)</f>
        <v>-463649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19779</v>
      </c>
      <c r="D19" s="528">
        <f>SUM(D13:D14,D16:D18)</f>
        <v>-181554</v>
      </c>
      <c r="E19" s="525">
        <f t="shared" si="0"/>
        <v>-161775</v>
      </c>
      <c r="F19" s="528">
        <f>SUM(F13:F14,F16:F18)</f>
        <v>24401</v>
      </c>
      <c r="G19" s="528">
        <f>SUM(G13:G14,G16:G18)</f>
        <v>-488050</v>
      </c>
      <c r="H19" s="525">
        <f t="shared" si="1"/>
        <v>-463649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>
        <v>462728</v>
      </c>
      <c r="G21" s="524"/>
      <c r="H21" s="525">
        <f>SUM(F21:G21)</f>
        <v>462728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153223</v>
      </c>
      <c r="D23" s="524">
        <v>-276</v>
      </c>
      <c r="E23" s="525">
        <f t="shared" si="2"/>
        <v>152947</v>
      </c>
      <c r="F23" s="524">
        <v>162632</v>
      </c>
      <c r="G23" s="524">
        <v>-265</v>
      </c>
      <c r="H23" s="525">
        <f t="shared" si="3"/>
        <v>162367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-25410</v>
      </c>
      <c r="E25" s="525">
        <f t="shared" si="2"/>
        <v>-25410</v>
      </c>
      <c r="F25" s="524"/>
      <c r="G25" s="524">
        <v>-29093</v>
      </c>
      <c r="H25" s="525">
        <f t="shared" si="3"/>
        <v>-29093</v>
      </c>
    </row>
    <row r="26" spans="1:8" ht="12.75">
      <c r="A26" s="531" t="s">
        <v>963</v>
      </c>
      <c r="B26" s="95" t="s">
        <v>842</v>
      </c>
      <c r="C26" s="524"/>
      <c r="D26" s="524">
        <v>-6325</v>
      </c>
      <c r="E26" s="525">
        <f t="shared" si="2"/>
        <v>-6325</v>
      </c>
      <c r="F26" s="524"/>
      <c r="G26" s="524">
        <v>-6779</v>
      </c>
      <c r="H26" s="525">
        <f t="shared" si="3"/>
        <v>-6779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153223</v>
      </c>
      <c r="D29" s="528">
        <f>SUM(D21:D28)</f>
        <v>-32011</v>
      </c>
      <c r="E29" s="525">
        <f t="shared" si="2"/>
        <v>121212</v>
      </c>
      <c r="F29" s="528">
        <f>SUM(F21:F28)</f>
        <v>625360</v>
      </c>
      <c r="G29" s="528">
        <f>SUM(G21:G28)</f>
        <v>-36137</v>
      </c>
      <c r="H29" s="525">
        <f t="shared" si="3"/>
        <v>589223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>
        <v>-150</v>
      </c>
      <c r="E35" s="525">
        <f>SUM(C35:D35)</f>
        <v>-150</v>
      </c>
      <c r="F35" s="524"/>
      <c r="G35" s="524">
        <v>-120</v>
      </c>
      <c r="H35" s="525">
        <f>SUM(F35:G35)</f>
        <v>-120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-150</v>
      </c>
      <c r="E36" s="528">
        <f t="shared" si="4"/>
        <v>-150</v>
      </c>
      <c r="F36" s="528">
        <f t="shared" si="4"/>
        <v>0</v>
      </c>
      <c r="G36" s="528">
        <f t="shared" si="4"/>
        <v>-120</v>
      </c>
      <c r="H36" s="528">
        <f t="shared" si="4"/>
        <v>-120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173002</v>
      </c>
      <c r="D37" s="528">
        <f t="shared" si="5"/>
        <v>-213715</v>
      </c>
      <c r="E37" s="528">
        <f t="shared" si="5"/>
        <v>-40713</v>
      </c>
      <c r="F37" s="528">
        <f t="shared" si="5"/>
        <v>649761</v>
      </c>
      <c r="G37" s="528">
        <f t="shared" si="5"/>
        <v>-524307</v>
      </c>
      <c r="H37" s="528">
        <f t="shared" si="5"/>
        <v>125454</v>
      </c>
    </row>
    <row r="38" spans="1:8" ht="12.75">
      <c r="A38" s="521" t="s">
        <v>982</v>
      </c>
      <c r="B38" s="241" t="s">
        <v>853</v>
      </c>
      <c r="C38" s="533"/>
      <c r="D38" s="533"/>
      <c r="E38" s="524">
        <v>171426</v>
      </c>
      <c r="F38" s="528"/>
      <c r="G38" s="528"/>
      <c r="H38" s="647">
        <v>45972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130713</v>
      </c>
      <c r="F39" s="528"/>
      <c r="G39" s="528"/>
      <c r="H39" s="528">
        <f>SUM(H37:H38)</f>
        <v>171426</v>
      </c>
    </row>
    <row r="40" spans="1:8" ht="12.75">
      <c r="A40" s="526" t="s">
        <v>91</v>
      </c>
      <c r="B40" s="95" t="s">
        <v>855</v>
      </c>
      <c r="C40" s="534"/>
      <c r="D40" s="534"/>
      <c r="E40" s="524">
        <v>130713</v>
      </c>
      <c r="F40" s="525"/>
      <c r="G40" s="525"/>
      <c r="H40" s="524">
        <v>171426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1427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7">
      <selection activeCell="C13" sqref="C13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1447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НЕМСКИ АКЦИИ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4966113</v>
      </c>
      <c r="D13" s="235">
        <v>20909</v>
      </c>
      <c r="E13" s="235"/>
      <c r="F13" s="235"/>
      <c r="G13" s="235">
        <v>1272571</v>
      </c>
      <c r="H13" s="235">
        <v>-416950</v>
      </c>
      <c r="I13" s="610">
        <f>SUM(C13:H13)</f>
        <v>5842643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4562702</v>
      </c>
      <c r="D14" s="610">
        <f>'1-SB'!H13</f>
        <v>-60106</v>
      </c>
      <c r="E14" s="610">
        <f>'1-SB'!H14</f>
        <v>0</v>
      </c>
      <c r="F14" s="610">
        <f>'1-SB'!H15</f>
        <v>0</v>
      </c>
      <c r="G14" s="610">
        <f>'1-SB'!H19+'1-SB'!H21</f>
        <v>1411308</v>
      </c>
      <c r="H14" s="610">
        <f>'1-SB'!H20+'1-SB'!H22</f>
        <v>-416950</v>
      </c>
      <c r="I14" s="610">
        <f aca="true" t="shared" si="0" ref="I14:I36">SUM(C14:H14)</f>
        <v>5496954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4562702</v>
      </c>
      <c r="D18" s="611">
        <f t="shared" si="2"/>
        <v>-60106</v>
      </c>
      <c r="E18" s="611">
        <f>E14+E15</f>
        <v>0</v>
      </c>
      <c r="F18" s="611">
        <f t="shared" si="2"/>
        <v>0</v>
      </c>
      <c r="G18" s="611">
        <f t="shared" si="2"/>
        <v>1411308</v>
      </c>
      <c r="H18" s="611">
        <f t="shared" si="2"/>
        <v>-416950</v>
      </c>
      <c r="I18" s="610">
        <f t="shared" si="0"/>
        <v>5496954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-153318</v>
      </c>
      <c r="D19" s="611">
        <f t="shared" si="3"/>
        <v>-14527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-167845</v>
      </c>
      <c r="J19" s="105"/>
    </row>
    <row r="20" spans="1:10" ht="15">
      <c r="A20" s="205" t="s">
        <v>225</v>
      </c>
      <c r="B20" s="82" t="s">
        <v>863</v>
      </c>
      <c r="C20" s="236">
        <v>17975</v>
      </c>
      <c r="D20" s="236">
        <v>1559</v>
      </c>
      <c r="E20" s="236"/>
      <c r="F20" s="236"/>
      <c r="G20" s="236"/>
      <c r="H20" s="236"/>
      <c r="I20" s="610">
        <f t="shared" si="0"/>
        <v>19534</v>
      </c>
      <c r="J20" s="105"/>
    </row>
    <row r="21" spans="1:10" ht="15">
      <c r="A21" s="205" t="s">
        <v>226</v>
      </c>
      <c r="B21" s="82" t="s">
        <v>864</v>
      </c>
      <c r="C21" s="236">
        <v>-171293</v>
      </c>
      <c r="D21" s="236">
        <v>-16086</v>
      </c>
      <c r="E21" s="236"/>
      <c r="F21" s="236"/>
      <c r="G21" s="236"/>
      <c r="H21" s="236"/>
      <c r="I21" s="610">
        <f t="shared" si="0"/>
        <v>-187379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-466705</v>
      </c>
      <c r="I22" s="610">
        <f t="shared" si="0"/>
        <v>-466705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4409384</v>
      </c>
      <c r="D34" s="611">
        <f t="shared" si="7"/>
        <v>-74633</v>
      </c>
      <c r="E34" s="611">
        <f t="shared" si="7"/>
        <v>0</v>
      </c>
      <c r="F34" s="611">
        <f t="shared" si="7"/>
        <v>0</v>
      </c>
      <c r="G34" s="611">
        <f t="shared" si="7"/>
        <v>1411308</v>
      </c>
      <c r="H34" s="611">
        <f t="shared" si="7"/>
        <v>-883655</v>
      </c>
      <c r="I34" s="610">
        <f t="shared" si="0"/>
        <v>4862404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4409384</v>
      </c>
      <c r="D36" s="614">
        <f t="shared" si="8"/>
        <v>-74633</v>
      </c>
      <c r="E36" s="614">
        <f t="shared" si="8"/>
        <v>0</v>
      </c>
      <c r="F36" s="614">
        <f t="shared" si="8"/>
        <v>0</v>
      </c>
      <c r="G36" s="614">
        <f t="shared" si="8"/>
        <v>1411308</v>
      </c>
      <c r="H36" s="614">
        <f t="shared" si="8"/>
        <v>-883655</v>
      </c>
      <c r="I36" s="610">
        <f t="shared" si="0"/>
        <v>4862404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1428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1448</v>
      </c>
      <c r="E1" s="112"/>
      <c r="F1" s="112"/>
      <c r="G1" s="112"/>
      <c r="H1" s="112"/>
    </row>
    <row r="2" spans="1:8" ht="18" customHeight="1">
      <c r="A2" s="660" t="s">
        <v>1410</v>
      </c>
      <c r="B2" s="660"/>
      <c r="C2" s="660"/>
      <c r="D2" s="559"/>
      <c r="E2" s="91"/>
      <c r="F2" s="91"/>
      <c r="H2" s="112"/>
    </row>
    <row r="3" spans="1:8" ht="18" customHeight="1">
      <c r="A3" s="661" t="str">
        <f>CONCATENATE("на ",UPPER(dfName))</f>
        <v>на ДФ ДСК СТАБИЛНОСТ - НЕМСКИ АКЦИИ</v>
      </c>
      <c r="B3" s="661"/>
      <c r="C3" s="661"/>
      <c r="D3" s="66"/>
      <c r="E3" s="91"/>
      <c r="F3" s="91"/>
      <c r="G3" s="566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45008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1399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2">
        <v>1</v>
      </c>
      <c r="B11" s="560" t="s">
        <v>1420</v>
      </c>
      <c r="C11" s="570" t="s">
        <v>1388</v>
      </c>
      <c r="D11" s="590" t="s">
        <v>1025</v>
      </c>
    </row>
    <row r="12" spans="1:4" s="161" customFormat="1" ht="15.75">
      <c r="A12" s="372">
        <v>2</v>
      </c>
      <c r="B12" s="560" t="s">
        <v>1367</v>
      </c>
      <c r="C12" s="570" t="s">
        <v>1389</v>
      </c>
      <c r="D12" s="600">
        <v>4562702</v>
      </c>
    </row>
    <row r="13" spans="1:4" s="161" customFormat="1" ht="15.75">
      <c r="A13" s="372">
        <v>3</v>
      </c>
      <c r="B13" s="561" t="s">
        <v>1366</v>
      </c>
      <c r="C13" s="570" t="s">
        <v>1390</v>
      </c>
      <c r="D13" s="600">
        <v>4409383.466</v>
      </c>
    </row>
    <row r="14" spans="1:4" s="161" customFormat="1" ht="15.75">
      <c r="A14" s="372">
        <v>4</v>
      </c>
      <c r="B14" s="562" t="s">
        <v>1379</v>
      </c>
      <c r="C14" s="570" t="s">
        <v>1391</v>
      </c>
      <c r="D14" s="600">
        <v>17974.461</v>
      </c>
    </row>
    <row r="15" spans="1:4" s="161" customFormat="1" ht="15.75">
      <c r="A15" s="372">
        <v>5</v>
      </c>
      <c r="B15" s="562" t="s">
        <v>1381</v>
      </c>
      <c r="C15" s="570" t="s">
        <v>1392</v>
      </c>
      <c r="D15" s="601">
        <v>19534</v>
      </c>
    </row>
    <row r="16" spans="1:4" s="161" customFormat="1" ht="15.75">
      <c r="A16" s="372">
        <v>6</v>
      </c>
      <c r="B16" s="562" t="s">
        <v>1380</v>
      </c>
      <c r="C16" s="570" t="s">
        <v>1393</v>
      </c>
      <c r="D16" s="600">
        <v>171292.995</v>
      </c>
    </row>
    <row r="17" spans="1:4" s="161" customFormat="1" ht="15.75">
      <c r="A17" s="372">
        <v>7</v>
      </c>
      <c r="B17" s="562" t="s">
        <v>1382</v>
      </c>
      <c r="C17" s="570" t="s">
        <v>1394</v>
      </c>
      <c r="D17" s="601">
        <v>187379</v>
      </c>
    </row>
    <row r="18" spans="1:4" s="161" customFormat="1" ht="15.75">
      <c r="A18" s="372">
        <v>8</v>
      </c>
      <c r="B18" s="562" t="s">
        <v>1383</v>
      </c>
      <c r="C18" s="570" t="s">
        <v>1395</v>
      </c>
      <c r="D18" s="600">
        <v>1.20476</v>
      </c>
    </row>
    <row r="19" spans="1:4" s="161" customFormat="1" ht="15.75">
      <c r="A19" s="372">
        <v>9</v>
      </c>
      <c r="B19" s="562" t="s">
        <v>1384</v>
      </c>
      <c r="C19" s="570" t="s">
        <v>1396</v>
      </c>
      <c r="D19" s="600">
        <v>1.10274</v>
      </c>
    </row>
    <row r="20" spans="1:4" s="161" customFormat="1" ht="15.75">
      <c r="A20" s="372">
        <v>10</v>
      </c>
      <c r="B20" s="562" t="s">
        <v>1475</v>
      </c>
      <c r="C20" s="570" t="s">
        <v>1397</v>
      </c>
      <c r="D20" s="600">
        <v>5031066</v>
      </c>
    </row>
    <row r="21" spans="1:4" s="161" customFormat="1" ht="15.75">
      <c r="A21" s="372">
        <v>11</v>
      </c>
      <c r="B21" s="562" t="s">
        <v>1476</v>
      </c>
      <c r="C21" s="570" t="s">
        <v>1477</v>
      </c>
      <c r="D21" s="600">
        <v>5031066</v>
      </c>
    </row>
    <row r="22" spans="1:4" ht="15.75">
      <c r="A22" s="372">
        <v>12</v>
      </c>
      <c r="B22" s="571" t="s">
        <v>1385</v>
      </c>
      <c r="C22" s="570" t="s">
        <v>1398</v>
      </c>
      <c r="D22" s="591">
        <v>25156</v>
      </c>
    </row>
    <row r="23" spans="1:4" ht="15.75">
      <c r="A23" s="372">
        <v>13</v>
      </c>
      <c r="B23" s="571" t="s">
        <v>1386</v>
      </c>
      <c r="C23" s="570" t="s">
        <v>1400</v>
      </c>
      <c r="D23" s="591">
        <v>6315</v>
      </c>
    </row>
    <row r="24" spans="1:4" ht="15.75">
      <c r="A24" s="372">
        <v>14</v>
      </c>
      <c r="B24" s="571" t="s">
        <v>1387</v>
      </c>
      <c r="C24" s="570" t="s">
        <v>1440</v>
      </c>
      <c r="D24" s="591">
        <v>0</v>
      </c>
    </row>
    <row r="25" spans="1:4" ht="15.75">
      <c r="A25" s="372">
        <v>15</v>
      </c>
      <c r="B25" s="571" t="s">
        <v>1436</v>
      </c>
      <c r="C25" s="570" t="s">
        <v>1441</v>
      </c>
      <c r="D25" s="599">
        <v>-0.08468076629370169</v>
      </c>
    </row>
    <row r="26" spans="1:4" ht="15.75">
      <c r="A26" s="372">
        <v>16</v>
      </c>
      <c r="B26" s="571" t="s">
        <v>1437</v>
      </c>
      <c r="C26" s="570" t="s">
        <v>1442</v>
      </c>
      <c r="D26" s="599">
        <v>0.009995646385101864</v>
      </c>
    </row>
    <row r="27" spans="1:4" ht="15.75">
      <c r="A27" s="372">
        <v>17</v>
      </c>
      <c r="B27" s="571" t="s">
        <v>1438</v>
      </c>
      <c r="C27" s="570" t="s">
        <v>1443</v>
      </c>
      <c r="D27" s="599">
        <v>-0.08468076629370169</v>
      </c>
    </row>
    <row r="28" spans="1:4" ht="15.75">
      <c r="A28" s="372">
        <v>18</v>
      </c>
      <c r="B28" s="571" t="s">
        <v>1439</v>
      </c>
      <c r="C28" s="570" t="s">
        <v>1472</v>
      </c>
      <c r="D28" s="599">
        <v>0.06114998162208485</v>
      </c>
    </row>
    <row r="31" ht="15.75">
      <c r="B31" s="645" t="s">
        <v>1473</v>
      </c>
    </row>
    <row r="32" ht="15.75">
      <c r="B32" s="565" t="s">
        <v>1474</v>
      </c>
    </row>
    <row r="33" ht="31.5">
      <c r="B33" s="646" t="s">
        <v>1478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1449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СТАБИЛНОСТ - НЕМСКИ АКЦИИ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- НЕМСКИ АКЦИИ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45008</v>
      </c>
      <c r="F5" s="540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2">
        <v>1</v>
      </c>
      <c r="D11" s="542">
        <v>2</v>
      </c>
      <c r="E11" s="542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42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1" t="s">
        <v>254</v>
      </c>
      <c r="E29" s="551" t="s">
        <v>915</v>
      </c>
      <c r="F29" s="551" t="s">
        <v>74</v>
      </c>
    </row>
    <row r="30" spans="1:6" ht="15.75">
      <c r="A30" s="293" t="s">
        <v>5</v>
      </c>
      <c r="B30" s="380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A1">
      <pane ySplit="10" topLeftCell="A11" activePane="bottomLeft" state="frozen"/>
      <selection pane="topLeft" activeCell="D1" sqref="D1"/>
      <selection pane="bottomLeft" activeCell="V32" sqref="V3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1451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СТАБИЛНОСТ - НЕМСКИ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1339</v>
      </c>
      <c r="H9" s="80" t="s">
        <v>260</v>
      </c>
      <c r="I9" s="44" t="s">
        <v>998</v>
      </c>
      <c r="J9" s="44" t="s">
        <v>1458</v>
      </c>
      <c r="K9" s="79" t="s">
        <v>1459</v>
      </c>
      <c r="L9" s="79" t="s">
        <v>1460</v>
      </c>
      <c r="M9" s="79" t="s">
        <v>1461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1465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9"/>
      <c r="O12" s="578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46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46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46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46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1"/>
      <c r="E212" s="621" t="s">
        <v>1466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1468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1469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1467</v>
      </c>
      <c r="U264" s="643">
        <f>U212+U263</f>
        <v>0</v>
      </c>
      <c r="V264" s="644">
        <f>V212+V263</f>
        <v>0</v>
      </c>
    </row>
    <row r="266" spans="4:14" ht="15.75" customHeight="1">
      <c r="D266" s="668" t="s">
        <v>1457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1471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4" t="s">
        <v>1462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1463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1470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2023-03-27T13:57:27Z</dcterms:modified>
  <cp:category/>
  <cp:version/>
  <cp:contentType/>
  <cp:contentStatus/>
</cp:coreProperties>
</file>