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19170" windowHeight="636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4-КИС-ОСК'!$12:$12</definedName>
  </definedNames>
  <calcPr fullCalcOnLoad="1"/>
</workbook>
</file>

<file path=xl/sharedStrings.xml><?xml version="1.0" encoding="utf-8"?>
<sst xmlns="http://schemas.openxmlformats.org/spreadsheetml/2006/main" count="244" uniqueCount="199">
  <si>
    <t xml:space="preserve">Текущ период </t>
  </si>
  <si>
    <t>Текущ период</t>
  </si>
  <si>
    <t>Предходен период</t>
  </si>
  <si>
    <t>а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</si>
  <si>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</si>
  <si>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</si>
  <si>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</si>
  <si>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</si>
  <si>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</si>
  <si>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</si>
  <si>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</si>
  <si>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</si>
  <si>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</si>
  <si>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</si>
  <si>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</si>
  <si>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</si>
  <si>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</si>
  <si>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</si>
  <si>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</si>
  <si>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</si>
  <si>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</si>
  <si>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</si>
  <si>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</si>
  <si>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</si>
  <si>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</si>
  <si>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</si>
  <si>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</si>
  <si>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</si>
  <si>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</si>
  <si>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</si>
  <si>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</si>
  <si>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</si>
  <si>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</si>
  <si>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</si>
  <si>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</si>
  <si>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</si>
  <si>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</si>
  <si>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</si>
  <si>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</si>
  <si>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</si>
  <si>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</si>
  <si>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</si>
  <si>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</si>
  <si>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</si>
  <si>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</si>
  <si>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</si>
  <si>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</si>
  <si>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</si>
  <si>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</si>
  <si>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</si>
  <si>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</si>
  <si>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</si>
  <si>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</si>
  <si>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</si>
  <si>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</si>
  <si>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</si>
  <si>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</si>
  <si>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</si>
  <si>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</si>
  <si>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</si>
  <si>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</si>
  <si>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</si>
  <si>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</si>
  <si>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</si>
  <si>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</si>
  <si>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</si>
  <si>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</si>
  <si>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</si>
  <si>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</si>
  <si>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</si>
  <si>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</si>
  <si>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</si>
  <si>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</si>
  <si>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>Съставител: .....................…………..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</si>
  <si>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</si>
  <si>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</si>
  <si>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</si>
  <si>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</si>
  <si>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</si>
  <si>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</si>
  <si>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</si>
  <si>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</si>
  <si>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</si>
  <si>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</si>
  <si>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</si>
  <si>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</si>
  <si>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</si>
  <si>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</si>
  <si>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</si>
  <si>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</si>
  <si>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</si>
  <si>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</si>
  <si>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</si>
  <si>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</si>
  <si>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Парични потоци от валутни операции и преоценки</t>
  </si>
  <si>
    <t xml:space="preserve">6. Други промени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</si>
  <si>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</si>
  <si>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</si>
  <si>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</si>
  <si>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</si>
  <si>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</si>
  <si>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</si>
  <si>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</si>
  <si>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</si>
  <si>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</si>
  <si>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</si>
  <si>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</si>
  <si>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</si>
  <si>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</si>
  <si>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</si>
  <si>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</si>
  <si>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</si>
  <si>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</si>
  <si>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</si>
  <si>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</si>
  <si>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</si>
  <si>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</si>
  <si>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</si>
  <si>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</si>
  <si>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</si>
  <si>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</si>
  <si>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</si>
  <si>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</si>
  <si>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</si>
  <si>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</si>
  <si>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</si>
  <si>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БУЛСТАТ:176460689</t>
  </si>
  <si>
    <t>ЕИК по БУЛСТАТ: 176460689</t>
  </si>
  <si>
    <t xml:space="preserve">            Съставител:……………………….</t>
  </si>
  <si>
    <t>СУМА НА ПАСИВА</t>
  </si>
  <si>
    <t>СУМА НА АКТИВА</t>
  </si>
  <si>
    <t>ОБЩО ЗА РАЗДЕЛ Б</t>
  </si>
  <si>
    <t>ІV. РАЗХОДИ ЗА БЪДЕЩИ ПЕРИОДИ</t>
  </si>
  <si>
    <t xml:space="preserve">Общо за група ІІІ </t>
  </si>
  <si>
    <t xml:space="preserve">4. Други </t>
  </si>
  <si>
    <t>3. Вземания, свързани с емитиране</t>
  </si>
  <si>
    <t>Общо за група I</t>
  </si>
  <si>
    <t>2. Вземания по сделки с финансови инструменти</t>
  </si>
  <si>
    <t>10. Други</t>
  </si>
  <si>
    <t>1. Вземания, свързани с лихви</t>
  </si>
  <si>
    <t>9. Задължения, свързани със сделки с финансови инструменти</t>
  </si>
  <si>
    <t xml:space="preserve">III. НЕФИНАНСОВИ АКТИВИ </t>
  </si>
  <si>
    <t>8. Задължения, свързани с обратно изкупуване</t>
  </si>
  <si>
    <t xml:space="preserve">Общо за група II </t>
  </si>
  <si>
    <t>7. Задължения, свързани с емитиране</t>
  </si>
  <si>
    <t>6. Други финансови инструменти</t>
  </si>
  <si>
    <t>6. Данъчни задължения</t>
  </si>
  <si>
    <t>5. Блокирани</t>
  </si>
  <si>
    <t>5. Задължения към осигурителни предприятия</t>
  </si>
  <si>
    <t>4. Деривативни финансови инструменти</t>
  </si>
  <si>
    <t>4. Задължения, свързани с възнаграждения</t>
  </si>
  <si>
    <t>3. Дялове на колективни инвестиционни схеми</t>
  </si>
  <si>
    <t>3. Задължения към контрагенти</t>
  </si>
  <si>
    <t>2. Инструменти на паричния пазар</t>
  </si>
  <si>
    <t>към кредитни институции</t>
  </si>
  <si>
    <t>други</t>
  </si>
  <si>
    <t>към управляващо дружество</t>
  </si>
  <si>
    <t xml:space="preserve">дългови </t>
  </si>
  <si>
    <t>към банка депозитар</t>
  </si>
  <si>
    <t>права</t>
  </si>
  <si>
    <t>2. Задължения към финансови институции, в т.ч.:</t>
  </si>
  <si>
    <t>акции</t>
  </si>
  <si>
    <t>1. Задължения, свързани с дивиденти</t>
  </si>
  <si>
    <t>1. Ценни книжа, в т.ч.:</t>
  </si>
  <si>
    <t>Б. ТЕКУЩИ ПАСИВИ</t>
  </si>
  <si>
    <t>II. ТЕКУЩИ ФИНАНСОВИ ИНСТРУМЕНТИ</t>
  </si>
  <si>
    <t>4. Блокирани парични средства</t>
  </si>
  <si>
    <t>ОБЩО ЗА РАЗДЕЛ А</t>
  </si>
  <si>
    <t>3. Парични средства по срочни депозити</t>
  </si>
  <si>
    <t>Общо за група IІІ</t>
  </si>
  <si>
    <t>2. Парични средства по безсрочни депозити</t>
  </si>
  <si>
    <t>2. Текуща печалба (загуба)</t>
  </si>
  <si>
    <t>1. Парични средства в каса</t>
  </si>
  <si>
    <t>непокрита загуба</t>
  </si>
  <si>
    <t>I. ПАРИЧНИ СРЕДСТВА</t>
  </si>
  <si>
    <t>неразпределена печалба</t>
  </si>
  <si>
    <t>Б. ТЕКУЩИ АКТИВИ</t>
  </si>
  <si>
    <t>1. Натрупана печалба (загуба), в т.ч.:</t>
  </si>
  <si>
    <t>ОБЩО ЗА РАЗДЕЛ  А</t>
  </si>
  <si>
    <t>III. ФИНАНСОВ РЕЗУЛТАТ</t>
  </si>
  <si>
    <t xml:space="preserve">II. ДРУГИ НЕТЕКУЩИ АКТИВИ </t>
  </si>
  <si>
    <t>3. Общи резерви</t>
  </si>
  <si>
    <t>2. Други финансови инструменти</t>
  </si>
  <si>
    <t>2. Резерви от последващи оценки на активи и пасиви</t>
  </si>
  <si>
    <t>1. Премийни резерви при емитиране/обратно изкупуване на акции/дялове</t>
  </si>
  <si>
    <t>II. РЕЗЕРВИ</t>
  </si>
  <si>
    <t>I. ОСНОВЕН КАПИТАЛ</t>
  </si>
  <si>
    <t xml:space="preserve">I. ФИНАНСОВИ АКТИВИ </t>
  </si>
  <si>
    <t>А. СОБСТВЕН КАПИТАЛ</t>
  </si>
  <si>
    <t xml:space="preserve">А. НЕТЕКУЩИ АКТИВИ </t>
  </si>
  <si>
    <t xml:space="preserve"> СОБСТВЕН КАПИТАЛ И ПАСИВИ </t>
  </si>
  <si>
    <t xml:space="preserve">Предходен период </t>
  </si>
  <si>
    <t>АКТИВИ</t>
  </si>
  <si>
    <t xml:space="preserve"> СЧЕТОВОДЕН  БАЛАНС 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</si>
  <si>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</si>
  <si>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Стабилност-Немски акции</t>
    </r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</si>
  <si>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 - Немски акции</t>
    </r>
  </si>
  <si>
    <t>Отчетен период: 31.12.2016 г.</t>
  </si>
  <si>
    <t>Дата: 23.03.2017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</si>
</sst>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8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7" fillId="0" borderId="0" xfId="57" applyFont="1" applyFill="1" applyAlignment="1">
      <alignment wrapText="1"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0" xfId="57" applyNumberFormat="1" applyFont="1" applyFill="1" applyAlignment="1">
      <alignment wrapText="1"/>
      <protection/>
    </xf>
    <xf numFmtId="3" fontId="14" fillId="0" borderId="0" xfId="57" applyNumberFormat="1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5" fillId="0" borderId="0" xfId="6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4" fillId="0" borderId="0" xfId="0" applyFont="1" applyFill="1" applyBorder="1" applyAlignment="1">
      <alignment vertical="top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vertical="center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4" fillId="0" borderId="0" xfId="57" applyNumberFormat="1" applyFont="1" applyFill="1" applyBorder="1" applyAlignment="1">
      <alignment vertical="top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Alignment="1">
      <alignment horizontal="right"/>
      <protection/>
    </xf>
    <xf numFmtId="3" fontId="15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42.28125" style="27" customWidth="1"/>
    <col min="2" max="2" width="11.421875" style="28" customWidth="1"/>
    <col min="3" max="3" width="10.57421875" style="28" customWidth="1"/>
    <col min="4" max="4" width="51.421875" style="27" customWidth="1"/>
    <col min="5" max="5" width="11.421875" style="28" customWidth="1"/>
    <col min="6" max="6" width="12.57421875" style="28" customWidth="1"/>
    <col min="7" max="16384" width="9.140625" style="27" customWidth="1"/>
  </cols>
  <sheetData>
    <row r="1" spans="5:6" ht="12">
      <c r="E1" s="152" t="s">
        <v>194</v>
      </c>
      <c r="F1" s="152"/>
    </row>
    <row r="2" spans="1:6" ht="12" customHeight="1">
      <c r="A2" s="1"/>
      <c r="B2" s="147"/>
      <c r="C2" s="154" t="s">
        <v>193</v>
      </c>
      <c r="D2" s="154"/>
      <c r="E2" s="3"/>
      <c r="F2" s="3"/>
    </row>
    <row r="3" spans="1:6" ht="27.75" customHeight="1">
      <c r="A3" s="2" t="s">
        <v>196</v>
      </c>
      <c r="B3" s="148"/>
      <c r="C3" s="4"/>
      <c r="D3" s="1"/>
      <c r="E3" s="153" t="s">
        <v>127</v>
      </c>
      <c r="F3" s="153"/>
    </row>
    <row r="4" spans="1:6" ht="16.5" customHeight="1">
      <c r="A4" s="2" t="s">
        <v>197</v>
      </c>
      <c r="B4" s="148"/>
      <c r="C4" s="5"/>
      <c r="D4" s="6"/>
      <c r="E4" s="3"/>
      <c r="F4" s="7" t="s">
        <v>49</v>
      </c>
    </row>
    <row r="5" spans="1:6" ht="50.25" customHeight="1">
      <c r="A5" s="8" t="s">
        <v>192</v>
      </c>
      <c r="B5" s="9" t="s">
        <v>0</v>
      </c>
      <c r="C5" s="9" t="s">
        <v>191</v>
      </c>
      <c r="D5" s="10" t="s">
        <v>190</v>
      </c>
      <c r="E5" s="9" t="s">
        <v>1</v>
      </c>
      <c r="F5" s="9" t="s">
        <v>2</v>
      </c>
    </row>
    <row r="6" spans="1:6" ht="12">
      <c r="A6" s="8" t="s">
        <v>3</v>
      </c>
      <c r="B6" s="9">
        <v>1</v>
      </c>
      <c r="C6" s="9">
        <v>2</v>
      </c>
      <c r="D6" s="10" t="s">
        <v>3</v>
      </c>
      <c r="E6" s="9">
        <v>1</v>
      </c>
      <c r="F6" s="9">
        <v>2</v>
      </c>
    </row>
    <row r="7" spans="1:6" ht="12">
      <c r="A7" s="11" t="s">
        <v>189</v>
      </c>
      <c r="B7" s="12"/>
      <c r="C7" s="12"/>
      <c r="D7" s="13" t="s">
        <v>188</v>
      </c>
      <c r="E7" s="12"/>
      <c r="F7" s="12"/>
    </row>
    <row r="8" spans="1:28" ht="12">
      <c r="A8" s="14" t="s">
        <v>187</v>
      </c>
      <c r="B8" s="15"/>
      <c r="C8" s="15"/>
      <c r="D8" s="14" t="s">
        <v>186</v>
      </c>
      <c r="E8" s="16">
        <v>5018573</v>
      </c>
      <c r="F8" s="16">
        <v>5191473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12">
      <c r="A9" s="18" t="s">
        <v>163</v>
      </c>
      <c r="B9" s="15"/>
      <c r="C9" s="15"/>
      <c r="D9" s="14" t="s">
        <v>185</v>
      </c>
      <c r="E9" s="15"/>
      <c r="F9" s="15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24">
      <c r="A10" s="18" t="s">
        <v>161</v>
      </c>
      <c r="B10" s="15"/>
      <c r="C10" s="15"/>
      <c r="D10" s="18" t="s">
        <v>184</v>
      </c>
      <c r="E10" s="15">
        <v>-13035</v>
      </c>
      <c r="F10" s="15">
        <v>1885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20.25" customHeight="1">
      <c r="A11" s="18" t="s">
        <v>157</v>
      </c>
      <c r="B11" s="15"/>
      <c r="C11" s="15"/>
      <c r="D11" s="18" t="s">
        <v>183</v>
      </c>
      <c r="E11" s="15"/>
      <c r="F11" s="15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12">
      <c r="A12" s="18" t="s">
        <v>182</v>
      </c>
      <c r="B12" s="15"/>
      <c r="C12" s="15"/>
      <c r="D12" s="18" t="s">
        <v>181</v>
      </c>
      <c r="E12" s="15"/>
      <c r="F12" s="15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ht="12">
      <c r="A13" s="19" t="s">
        <v>136</v>
      </c>
      <c r="B13" s="15"/>
      <c r="C13" s="15"/>
      <c r="D13" s="19" t="s">
        <v>16</v>
      </c>
      <c r="E13" s="16">
        <f>E10+E11+E12</f>
        <v>-13035</v>
      </c>
      <c r="F13" s="16">
        <f>F10+F11+F12</f>
        <v>1885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12">
      <c r="A14" s="14" t="s">
        <v>180</v>
      </c>
      <c r="B14" s="15"/>
      <c r="C14" s="15"/>
      <c r="D14" s="14" t="s">
        <v>179</v>
      </c>
      <c r="E14" s="15"/>
      <c r="F14" s="15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12">
      <c r="A15" s="19" t="s">
        <v>178</v>
      </c>
      <c r="B15" s="15">
        <f>B13+B14</f>
        <v>0</v>
      </c>
      <c r="C15" s="15">
        <f>C13+C14</f>
        <v>0</v>
      </c>
      <c r="D15" s="18" t="s">
        <v>177</v>
      </c>
      <c r="E15" s="15">
        <f>E16-E17</f>
        <v>430774</v>
      </c>
      <c r="F15" s="15">
        <f>F16-F17</f>
        <v>277810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">
      <c r="A16" s="13" t="s">
        <v>176</v>
      </c>
      <c r="B16" s="15"/>
      <c r="C16" s="15"/>
      <c r="D16" s="18" t="s">
        <v>175</v>
      </c>
      <c r="E16" s="15">
        <v>430774</v>
      </c>
      <c r="F16" s="15">
        <v>277810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2">
      <c r="A17" s="13" t="s">
        <v>174</v>
      </c>
      <c r="B17" s="15"/>
      <c r="C17" s="15"/>
      <c r="D17" s="18" t="s">
        <v>173</v>
      </c>
      <c r="E17" s="15"/>
      <c r="F17" s="15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2">
      <c r="A18" s="20" t="s">
        <v>172</v>
      </c>
      <c r="B18" s="15"/>
      <c r="C18" s="15"/>
      <c r="D18" s="20" t="s">
        <v>171</v>
      </c>
      <c r="E18" s="15">
        <v>111905</v>
      </c>
      <c r="F18" s="15">
        <v>152964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">
      <c r="A19" s="20" t="s">
        <v>170</v>
      </c>
      <c r="B19" s="15">
        <v>144005</v>
      </c>
      <c r="C19" s="15">
        <v>219278</v>
      </c>
      <c r="D19" s="19" t="s">
        <v>169</v>
      </c>
      <c r="E19" s="16">
        <f>E15+E18</f>
        <v>542679</v>
      </c>
      <c r="F19" s="16">
        <f>F15+F18</f>
        <v>430774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2">
      <c r="A20" s="20" t="s">
        <v>168</v>
      </c>
      <c r="B20" s="15"/>
      <c r="C20" s="15">
        <v>195870</v>
      </c>
      <c r="D20" s="21" t="s">
        <v>167</v>
      </c>
      <c r="E20" s="16">
        <f>E8+E13+E19</f>
        <v>5548217</v>
      </c>
      <c r="F20" s="16">
        <f>F8+F13+F19</f>
        <v>5624132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2">
      <c r="A21" s="20" t="s">
        <v>166</v>
      </c>
      <c r="B21" s="15"/>
      <c r="C21" s="15"/>
      <c r="D21" s="22"/>
      <c r="E21" s="15"/>
      <c r="F21" s="15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">
      <c r="A22" s="21" t="s">
        <v>136</v>
      </c>
      <c r="B22" s="16">
        <f>SUM(B19:B21)</f>
        <v>144005</v>
      </c>
      <c r="C22" s="16">
        <f>SUM(C19:C21)</f>
        <v>415148</v>
      </c>
      <c r="D22" s="20"/>
      <c r="E22" s="15"/>
      <c r="F22" s="15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2">
      <c r="A23" s="13" t="s">
        <v>165</v>
      </c>
      <c r="B23" s="15"/>
      <c r="C23" s="15"/>
      <c r="D23" s="13" t="s">
        <v>164</v>
      </c>
      <c r="E23" s="15"/>
      <c r="F23" s="15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2">
      <c r="A24" s="20" t="s">
        <v>163</v>
      </c>
      <c r="B24" s="12">
        <f>SUM(B25:B28)</f>
        <v>4760721</v>
      </c>
      <c r="C24" s="12">
        <f>SUM(C25:C28)</f>
        <v>4644910</v>
      </c>
      <c r="D24" s="23" t="s">
        <v>162</v>
      </c>
      <c r="E24" s="15"/>
      <c r="F24" s="15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">
      <c r="A25" s="20" t="s">
        <v>161</v>
      </c>
      <c r="B25" s="12"/>
      <c r="C25" s="12"/>
      <c r="D25" s="18" t="s">
        <v>160</v>
      </c>
      <c r="E25" s="15">
        <f>SUM(E26:E27)</f>
        <v>2695</v>
      </c>
      <c r="F25" s="15">
        <f>SUM(F26:F27)</f>
        <v>2751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6" ht="12">
      <c r="A26" s="20" t="s">
        <v>159</v>
      </c>
      <c r="B26" s="12"/>
      <c r="C26" s="12"/>
      <c r="D26" s="18" t="s">
        <v>158</v>
      </c>
      <c r="E26" s="12">
        <v>360</v>
      </c>
      <c r="F26" s="12">
        <v>360</v>
      </c>
    </row>
    <row r="27" spans="1:6" ht="12">
      <c r="A27" s="20" t="s">
        <v>157</v>
      </c>
      <c r="B27" s="12">
        <v>4760721</v>
      </c>
      <c r="C27" s="12">
        <v>4644910</v>
      </c>
      <c r="D27" s="18" t="s">
        <v>156</v>
      </c>
      <c r="E27" s="12">
        <v>2335</v>
      </c>
      <c r="F27" s="12">
        <v>2391</v>
      </c>
    </row>
    <row r="28" spans="1:6" ht="12">
      <c r="A28" s="20" t="s">
        <v>155</v>
      </c>
      <c r="B28" s="12"/>
      <c r="C28" s="12"/>
      <c r="D28" s="20" t="s">
        <v>154</v>
      </c>
      <c r="E28" s="12"/>
      <c r="F28" s="12"/>
    </row>
    <row r="29" spans="1:6" ht="12">
      <c r="A29" s="20" t="s">
        <v>153</v>
      </c>
      <c r="B29" s="12"/>
      <c r="C29" s="12"/>
      <c r="D29" s="23" t="s">
        <v>152</v>
      </c>
      <c r="E29" s="12"/>
      <c r="F29" s="12"/>
    </row>
    <row r="30" spans="1:6" ht="12">
      <c r="A30" s="20" t="s">
        <v>151</v>
      </c>
      <c r="B30" s="15"/>
      <c r="C30" s="15"/>
      <c r="D30" s="20" t="s">
        <v>150</v>
      </c>
      <c r="E30" s="12"/>
      <c r="F30" s="12"/>
    </row>
    <row r="31" spans="1:6" ht="12">
      <c r="A31" s="20" t="s">
        <v>149</v>
      </c>
      <c r="B31" s="12">
        <v>546224</v>
      </c>
      <c r="C31" s="12">
        <v>511156</v>
      </c>
      <c r="D31" s="23" t="s">
        <v>148</v>
      </c>
      <c r="E31" s="12"/>
      <c r="F31" s="12"/>
    </row>
    <row r="32" spans="1:6" ht="12">
      <c r="A32" s="20" t="s">
        <v>147</v>
      </c>
      <c r="B32" s="12"/>
      <c r="C32" s="12"/>
      <c r="D32" s="23" t="s">
        <v>146</v>
      </c>
      <c r="E32" s="12"/>
      <c r="F32" s="12"/>
    </row>
    <row r="33" spans="1:6" ht="12">
      <c r="A33" s="20" t="s">
        <v>145</v>
      </c>
      <c r="B33" s="12"/>
      <c r="C33" s="12"/>
      <c r="D33" s="23" t="s">
        <v>144</v>
      </c>
      <c r="E33" s="12"/>
      <c r="F33" s="12"/>
    </row>
    <row r="34" spans="1:6" ht="12">
      <c r="A34" s="21" t="s">
        <v>143</v>
      </c>
      <c r="B34" s="24">
        <f>SUM(B29:B33)+B24</f>
        <v>5306945</v>
      </c>
      <c r="C34" s="24">
        <f>SUM(C29:C33)+C24</f>
        <v>5156066</v>
      </c>
      <c r="D34" s="20" t="s">
        <v>142</v>
      </c>
      <c r="E34" s="12"/>
      <c r="F34" s="12"/>
    </row>
    <row r="35" spans="1:6" ht="15" customHeight="1">
      <c r="A35" s="13" t="s">
        <v>141</v>
      </c>
      <c r="B35" s="12"/>
      <c r="C35" s="12"/>
      <c r="D35" s="23" t="s">
        <v>140</v>
      </c>
      <c r="E35" s="12"/>
      <c r="F35" s="12"/>
    </row>
    <row r="36" spans="1:6" ht="13.5" customHeight="1">
      <c r="A36" s="18" t="s">
        <v>139</v>
      </c>
      <c r="B36" s="12">
        <v>67964</v>
      </c>
      <c r="C36" s="12">
        <v>65569</v>
      </c>
      <c r="D36" s="23" t="s">
        <v>138</v>
      </c>
      <c r="E36" s="12"/>
      <c r="F36" s="12">
        <v>9900</v>
      </c>
    </row>
    <row r="37" spans="1:6" ht="12">
      <c r="A37" s="18" t="s">
        <v>137</v>
      </c>
      <c r="B37" s="12"/>
      <c r="C37" s="12"/>
      <c r="D37" s="21" t="s">
        <v>136</v>
      </c>
      <c r="E37" s="24">
        <f>E25+E29+E30+E31+E32+E33+E34+E35+E36</f>
        <v>2695</v>
      </c>
      <c r="F37" s="24">
        <f>F25+F29+F30+F31+F32+F33+F34+F35+F36</f>
        <v>12651</v>
      </c>
    </row>
    <row r="38" spans="1:6" ht="12">
      <c r="A38" s="18" t="s">
        <v>135</v>
      </c>
      <c r="B38" s="12"/>
      <c r="C38" s="12"/>
      <c r="D38" s="21" t="s">
        <v>131</v>
      </c>
      <c r="E38" s="24">
        <f>E37</f>
        <v>2695</v>
      </c>
      <c r="F38" s="24">
        <f>F37</f>
        <v>12651</v>
      </c>
    </row>
    <row r="39" spans="1:6" ht="12">
      <c r="A39" s="18" t="s">
        <v>134</v>
      </c>
      <c r="B39" s="12">
        <v>31998</v>
      </c>
      <c r="C39" s="12"/>
      <c r="D39" s="20"/>
      <c r="E39" s="12"/>
      <c r="F39" s="12"/>
    </row>
    <row r="40" spans="1:6" ht="12">
      <c r="A40" s="19" t="s">
        <v>133</v>
      </c>
      <c r="B40" s="24">
        <f>SUM(B36:B39)</f>
        <v>99962</v>
      </c>
      <c r="C40" s="24">
        <f>SUM(C36:C39)</f>
        <v>65569</v>
      </c>
      <c r="D40" s="20"/>
      <c r="E40" s="12"/>
      <c r="F40" s="12"/>
    </row>
    <row r="41" spans="1:6" ht="12">
      <c r="A41" s="14" t="s">
        <v>132</v>
      </c>
      <c r="B41" s="12"/>
      <c r="C41" s="12"/>
      <c r="D41" s="20"/>
      <c r="E41" s="12"/>
      <c r="F41" s="12"/>
    </row>
    <row r="42" spans="1:6" ht="12">
      <c r="A42" s="19" t="s">
        <v>131</v>
      </c>
      <c r="B42" s="24">
        <f>B22+B34+B40+B41</f>
        <v>5550912</v>
      </c>
      <c r="C42" s="24">
        <f>C22+C34+C40+C41</f>
        <v>5636783</v>
      </c>
      <c r="D42" s="20"/>
      <c r="E42" s="12"/>
      <c r="F42" s="12"/>
    </row>
    <row r="43" spans="1:6" ht="12.75" customHeight="1">
      <c r="A43" s="20"/>
      <c r="B43" s="12"/>
      <c r="C43" s="12"/>
      <c r="D43" s="20"/>
      <c r="E43" s="12"/>
      <c r="F43" s="12"/>
    </row>
    <row r="44" spans="1:6" ht="12">
      <c r="A44" s="19" t="s">
        <v>130</v>
      </c>
      <c r="B44" s="16">
        <f>B15+B42</f>
        <v>5550912</v>
      </c>
      <c r="C44" s="16">
        <f>C15+C42</f>
        <v>5636783</v>
      </c>
      <c r="D44" s="19" t="s">
        <v>129</v>
      </c>
      <c r="E44" s="24">
        <f>E20+E38</f>
        <v>5550912</v>
      </c>
      <c r="F44" s="24">
        <f>F20+F38</f>
        <v>5636783</v>
      </c>
    </row>
    <row r="45" spans="2:6" ht="12">
      <c r="B45" s="30"/>
      <c r="C45" s="30"/>
      <c r="D45" s="31"/>
      <c r="E45" s="30"/>
      <c r="F45" s="30"/>
    </row>
    <row r="46" spans="1:6" ht="12.75">
      <c r="A46" s="29" t="s">
        <v>198</v>
      </c>
      <c r="B46" s="155"/>
      <c r="C46" s="155"/>
      <c r="D46" s="32"/>
      <c r="E46" s="149"/>
      <c r="F46" s="33"/>
    </row>
    <row r="47" spans="2:6" ht="12.75">
      <c r="B47" s="31"/>
      <c r="C47" s="31"/>
      <c r="D47" s="31"/>
      <c r="E47" s="150"/>
      <c r="F47" s="34"/>
    </row>
    <row r="48" spans="1:6" ht="12.75">
      <c r="A48" s="151" t="s">
        <v>128</v>
      </c>
      <c r="B48" s="151"/>
      <c r="C48" s="151"/>
      <c r="D48" s="25" t="s">
        <v>115</v>
      </c>
      <c r="E48" s="40"/>
      <c r="F48" s="35"/>
    </row>
    <row r="49" spans="1:6" ht="12.75">
      <c r="A49" s="151" t="s">
        <v>116</v>
      </c>
      <c r="B49" s="151"/>
      <c r="C49" s="151"/>
      <c r="D49" s="26"/>
      <c r="E49" s="36"/>
      <c r="F49" s="36"/>
    </row>
    <row r="50" spans="1:6" ht="12.75" customHeight="1">
      <c r="A50" s="31"/>
      <c r="B50" s="31"/>
      <c r="C50" s="31"/>
      <c r="D50" s="26" t="s">
        <v>117</v>
      </c>
      <c r="E50" s="37"/>
      <c r="F50" s="37"/>
    </row>
    <row r="51" spans="1:6" ht="12.75" customHeight="1">
      <c r="A51" s="31"/>
      <c r="B51" s="31"/>
      <c r="C51" s="31"/>
      <c r="D51" s="38"/>
      <c r="E51" s="37"/>
      <c r="F51" s="37"/>
    </row>
    <row r="52" spans="1:6" ht="12.75" customHeight="1">
      <c r="A52" s="31"/>
      <c r="B52" s="31"/>
      <c r="C52" s="31"/>
      <c r="D52" s="38"/>
      <c r="E52" s="37"/>
      <c r="F52" s="37"/>
    </row>
    <row r="53" spans="2:6" ht="12">
      <c r="B53" s="27"/>
      <c r="C53" s="31"/>
      <c r="D53" s="38"/>
      <c r="E53" s="40"/>
      <c r="F53" s="39"/>
    </row>
    <row r="54" spans="1:6" ht="12">
      <c r="A54" s="31"/>
      <c r="B54" s="31"/>
      <c r="C54" s="31"/>
      <c r="D54" s="31"/>
      <c r="E54" s="40"/>
      <c r="F54" s="40"/>
    </row>
    <row r="55" spans="1:6" ht="12.75">
      <c r="A55" s="31"/>
      <c r="B55" s="30"/>
      <c r="C55" s="31"/>
      <c r="D55" s="41" t="s">
        <v>118</v>
      </c>
      <c r="E55" s="31"/>
      <c r="F55" s="31"/>
    </row>
    <row r="56" spans="1:6" ht="12">
      <c r="A56" s="31"/>
      <c r="B56" s="30"/>
      <c r="C56" s="31"/>
      <c r="E56" s="31"/>
      <c r="F56" s="31"/>
    </row>
    <row r="57" spans="1:6" ht="12">
      <c r="A57" s="31"/>
      <c r="B57" s="31"/>
      <c r="C57" s="31"/>
      <c r="D57" s="26" t="s">
        <v>119</v>
      </c>
      <c r="E57" s="31"/>
      <c r="F57" s="31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6.00390625" style="42" customWidth="1"/>
    <col min="2" max="2" width="10.7109375" style="42" customWidth="1"/>
    <col min="3" max="3" width="12.28125" style="42" customWidth="1"/>
    <col min="4" max="4" width="43.421875" style="42" customWidth="1"/>
    <col min="5" max="5" width="13.57421875" style="42" customWidth="1"/>
    <col min="6" max="6" width="12.140625" style="42" customWidth="1"/>
    <col min="7" max="16384" width="9.140625" style="42" customWidth="1"/>
  </cols>
  <sheetData>
    <row r="1" spans="5:6" ht="25.5" customHeight="1">
      <c r="E1" s="157" t="s">
        <v>96</v>
      </c>
      <c r="F1" s="157"/>
    </row>
    <row r="2" spans="1:6" ht="12.75" customHeight="1">
      <c r="A2" s="43"/>
      <c r="C2" s="158" t="s">
        <v>4</v>
      </c>
      <c r="D2" s="158"/>
      <c r="E2" s="44"/>
      <c r="F2" s="44"/>
    </row>
    <row r="3" spans="1:6" ht="28.5" customHeight="1">
      <c r="A3" s="2" t="s">
        <v>195</v>
      </c>
      <c r="B3" s="45"/>
      <c r="C3" s="46"/>
      <c r="D3" s="46"/>
      <c r="E3" s="47"/>
      <c r="F3" s="47"/>
    </row>
    <row r="4" spans="1:6" ht="15">
      <c r="A4" s="2" t="str">
        <f>'справка № 1-КИС-БАЛАНС'!A4</f>
        <v>Отчетен период: 31.12.2016 г.</v>
      </c>
      <c r="B4" s="48"/>
      <c r="C4" s="49"/>
      <c r="D4" s="50" t="s">
        <v>127</v>
      </c>
      <c r="E4" s="159"/>
      <c r="F4" s="159"/>
    </row>
    <row r="5" spans="1:7" ht="15">
      <c r="A5" s="52"/>
      <c r="B5" s="53"/>
      <c r="C5" s="53"/>
      <c r="D5" s="54"/>
      <c r="E5" s="55"/>
      <c r="F5" s="56" t="s">
        <v>49</v>
      </c>
      <c r="G5" s="57"/>
    </row>
    <row r="6" spans="1:7" ht="28.5">
      <c r="A6" s="58" t="s">
        <v>5</v>
      </c>
      <c r="B6" s="58" t="s">
        <v>0</v>
      </c>
      <c r="C6" s="58" t="s">
        <v>2</v>
      </c>
      <c r="D6" s="58" t="s">
        <v>6</v>
      </c>
      <c r="E6" s="58" t="s">
        <v>0</v>
      </c>
      <c r="F6" s="58" t="s">
        <v>2</v>
      </c>
      <c r="G6" s="57"/>
    </row>
    <row r="7" spans="1:7" ht="14.25">
      <c r="A7" s="58" t="s">
        <v>3</v>
      </c>
      <c r="B7" s="58">
        <v>1</v>
      </c>
      <c r="C7" s="58">
        <v>2</v>
      </c>
      <c r="D7" s="58" t="s">
        <v>3</v>
      </c>
      <c r="E7" s="58">
        <v>1</v>
      </c>
      <c r="F7" s="58">
        <v>2</v>
      </c>
      <c r="G7" s="57"/>
    </row>
    <row r="8" spans="1:7" ht="18" customHeight="1">
      <c r="A8" s="59" t="s">
        <v>7</v>
      </c>
      <c r="B8" s="60"/>
      <c r="C8" s="60"/>
      <c r="D8" s="59" t="s">
        <v>8</v>
      </c>
      <c r="E8" s="61"/>
      <c r="F8" s="61"/>
      <c r="G8" s="57"/>
    </row>
    <row r="9" spans="1:7" s="65" customFormat="1" ht="15">
      <c r="A9" s="62" t="s">
        <v>9</v>
      </c>
      <c r="B9" s="63"/>
      <c r="C9" s="63"/>
      <c r="D9" s="62" t="s">
        <v>17</v>
      </c>
      <c r="E9" s="63"/>
      <c r="F9" s="63"/>
      <c r="G9" s="64"/>
    </row>
    <row r="10" spans="1:7" s="68" customFormat="1" ht="15">
      <c r="A10" s="66" t="s">
        <v>10</v>
      </c>
      <c r="B10" s="66"/>
      <c r="C10" s="66"/>
      <c r="D10" s="66" t="s">
        <v>18</v>
      </c>
      <c r="E10" s="66"/>
      <c r="F10" s="66"/>
      <c r="G10" s="67"/>
    </row>
    <row r="11" spans="1:8" s="68" customFormat="1" ht="31.5" customHeight="1">
      <c r="A11" s="66" t="s">
        <v>97</v>
      </c>
      <c r="B11" s="69">
        <v>2053647</v>
      </c>
      <c r="C11" s="69">
        <v>574624</v>
      </c>
      <c r="D11" s="66" t="s">
        <v>19</v>
      </c>
      <c r="E11" s="69">
        <v>2037192</v>
      </c>
      <c r="F11" s="69">
        <v>649695</v>
      </c>
      <c r="G11" s="70"/>
      <c r="H11" s="71"/>
    </row>
    <row r="12" spans="1:7" s="68" customFormat="1" ht="15.75" customHeight="1">
      <c r="A12" s="66" t="s">
        <v>11</v>
      </c>
      <c r="B12" s="69">
        <v>2053647</v>
      </c>
      <c r="C12" s="69">
        <v>574624</v>
      </c>
      <c r="D12" s="66" t="s">
        <v>20</v>
      </c>
      <c r="E12" s="69">
        <v>2037192</v>
      </c>
      <c r="F12" s="69">
        <v>649693</v>
      </c>
      <c r="G12" s="70"/>
    </row>
    <row r="13" spans="1:7" s="68" customFormat="1" ht="15">
      <c r="A13" s="66" t="s">
        <v>98</v>
      </c>
      <c r="B13" s="69">
        <v>4832723</v>
      </c>
      <c r="C13" s="69">
        <v>1218761</v>
      </c>
      <c r="D13" s="66" t="s">
        <v>103</v>
      </c>
      <c r="E13" s="69">
        <v>4739826</v>
      </c>
      <c r="F13" s="69">
        <v>1196952</v>
      </c>
      <c r="G13" s="67"/>
    </row>
    <row r="14" spans="1:7" s="68" customFormat="1" ht="15">
      <c r="A14" s="66" t="s">
        <v>12</v>
      </c>
      <c r="B14" s="69">
        <v>240</v>
      </c>
      <c r="C14" s="69">
        <v>551</v>
      </c>
      <c r="D14" s="72" t="s">
        <v>21</v>
      </c>
      <c r="E14" s="69">
        <v>246976</v>
      </c>
      <c r="F14" s="69">
        <v>130686</v>
      </c>
      <c r="G14" s="67"/>
    </row>
    <row r="15" spans="1:7" s="68" customFormat="1" ht="15">
      <c r="A15" s="73"/>
      <c r="B15" s="69"/>
      <c r="C15" s="69"/>
      <c r="D15" s="66" t="s">
        <v>15</v>
      </c>
      <c r="E15" s="69">
        <v>9475</v>
      </c>
      <c r="F15" s="69">
        <v>1955</v>
      </c>
      <c r="G15" s="67"/>
    </row>
    <row r="16" spans="1:7" s="68" customFormat="1" ht="14.25">
      <c r="A16" s="73" t="s">
        <v>13</v>
      </c>
      <c r="B16" s="74">
        <f>SUM(B10,B11,B13,B14,B15)</f>
        <v>6886610</v>
      </c>
      <c r="C16" s="74">
        <f>SUM(C10,C11,C13,C14,C15)</f>
        <v>1793936</v>
      </c>
      <c r="D16" s="73" t="s">
        <v>13</v>
      </c>
      <c r="E16" s="74">
        <f>SUM(E10,E11,E13,E14,E15)</f>
        <v>7033469</v>
      </c>
      <c r="F16" s="74">
        <f>SUM(F10,F11,F13,F14,F15)</f>
        <v>1979288</v>
      </c>
      <c r="G16" s="67"/>
    </row>
    <row r="17" spans="1:6" s="68" customFormat="1" ht="15">
      <c r="A17" s="75" t="s">
        <v>71</v>
      </c>
      <c r="B17" s="69"/>
      <c r="C17" s="69"/>
      <c r="D17" s="76" t="s">
        <v>71</v>
      </c>
      <c r="E17" s="69"/>
      <c r="F17" s="69"/>
    </row>
    <row r="18" spans="1:6" s="68" customFormat="1" ht="15">
      <c r="A18" s="77" t="s">
        <v>79</v>
      </c>
      <c r="B18" s="69"/>
      <c r="C18" s="69"/>
      <c r="D18" s="77" t="s">
        <v>22</v>
      </c>
      <c r="E18" s="69"/>
      <c r="F18" s="69"/>
    </row>
    <row r="19" spans="1:6" s="68" customFormat="1" ht="15">
      <c r="A19" s="66" t="s">
        <v>74</v>
      </c>
      <c r="B19" s="69"/>
      <c r="C19" s="69"/>
      <c r="D19" s="76"/>
      <c r="E19" s="69"/>
      <c r="F19" s="69"/>
    </row>
    <row r="20" spans="1:6" s="68" customFormat="1" ht="15">
      <c r="A20" s="66" t="s">
        <v>91</v>
      </c>
      <c r="B20" s="69">
        <v>34954</v>
      </c>
      <c r="C20" s="69">
        <v>32388</v>
      </c>
      <c r="D20" s="77"/>
      <c r="E20" s="69"/>
      <c r="F20" s="69"/>
    </row>
    <row r="21" spans="1:6" s="68" customFormat="1" ht="15">
      <c r="A21" s="66" t="s">
        <v>14</v>
      </c>
      <c r="B21" s="69"/>
      <c r="C21" s="69"/>
      <c r="D21" s="73"/>
      <c r="E21" s="69"/>
      <c r="F21" s="69"/>
    </row>
    <row r="22" spans="1:6" s="68" customFormat="1" ht="15">
      <c r="A22" s="66" t="s">
        <v>99</v>
      </c>
      <c r="B22" s="69"/>
      <c r="C22" s="69"/>
      <c r="D22" s="78"/>
      <c r="E22" s="69"/>
      <c r="F22" s="69"/>
    </row>
    <row r="23" spans="1:6" s="68" customFormat="1" ht="15">
      <c r="A23" s="66" t="s">
        <v>15</v>
      </c>
      <c r="B23" s="69"/>
      <c r="C23" s="69"/>
      <c r="D23" s="78"/>
      <c r="E23" s="69"/>
      <c r="F23" s="69"/>
    </row>
    <row r="24" spans="1:6" s="68" customFormat="1" ht="15">
      <c r="A24" s="73" t="s">
        <v>16</v>
      </c>
      <c r="B24" s="74">
        <f>SUM(B20:B23)</f>
        <v>34954</v>
      </c>
      <c r="C24" s="74">
        <f>SUM(C20:C23)</f>
        <v>32388</v>
      </c>
      <c r="D24" s="73" t="s">
        <v>16</v>
      </c>
      <c r="E24" s="69">
        <f>E18</f>
        <v>0</v>
      </c>
      <c r="F24" s="69">
        <f>F18</f>
        <v>0</v>
      </c>
    </row>
    <row r="25" spans="1:6" s="68" customFormat="1" ht="15">
      <c r="A25" s="75" t="s">
        <v>72</v>
      </c>
      <c r="B25" s="69"/>
      <c r="C25" s="69"/>
      <c r="D25" s="79" t="s">
        <v>72</v>
      </c>
      <c r="E25" s="69"/>
      <c r="F25" s="69"/>
    </row>
    <row r="26" spans="1:6" s="68" customFormat="1" ht="14.25">
      <c r="A26" s="77" t="s">
        <v>100</v>
      </c>
      <c r="B26" s="74">
        <f>B16+B24</f>
        <v>6921564</v>
      </c>
      <c r="C26" s="74">
        <f>C16+C24</f>
        <v>1826324</v>
      </c>
      <c r="D26" s="77" t="s">
        <v>23</v>
      </c>
      <c r="E26" s="74">
        <f>E16+E24</f>
        <v>7033469</v>
      </c>
      <c r="F26" s="74">
        <f>F16+F24</f>
        <v>1979288</v>
      </c>
    </row>
    <row r="27" spans="1:8" s="68" customFormat="1" ht="15">
      <c r="A27" s="77" t="s">
        <v>75</v>
      </c>
      <c r="B27" s="74">
        <f>E26-B26</f>
        <v>111905</v>
      </c>
      <c r="C27" s="74">
        <f>F26-C26</f>
        <v>152964</v>
      </c>
      <c r="D27" s="77" t="s">
        <v>78</v>
      </c>
      <c r="E27" s="74"/>
      <c r="F27" s="69"/>
      <c r="H27" s="71"/>
    </row>
    <row r="28" spans="1:6" s="68" customFormat="1" ht="18.75" customHeight="1">
      <c r="A28" s="77" t="s">
        <v>101</v>
      </c>
      <c r="B28" s="74">
        <v>0</v>
      </c>
      <c r="C28" s="74">
        <v>0</v>
      </c>
      <c r="D28" s="78"/>
      <c r="E28" s="69"/>
      <c r="F28" s="69"/>
    </row>
    <row r="29" spans="1:6" s="68" customFormat="1" ht="24" customHeight="1">
      <c r="A29" s="77" t="s">
        <v>102</v>
      </c>
      <c r="B29" s="74">
        <f>B27-B28</f>
        <v>111905</v>
      </c>
      <c r="C29" s="74">
        <f>C27-C28</f>
        <v>152964</v>
      </c>
      <c r="D29" s="77" t="s">
        <v>104</v>
      </c>
      <c r="E29" s="74">
        <f>E27+B28</f>
        <v>0</v>
      </c>
      <c r="F29" s="69"/>
    </row>
    <row r="30" spans="1:6" s="68" customFormat="1" ht="14.25" customHeight="1">
      <c r="A30" s="77" t="s">
        <v>76</v>
      </c>
      <c r="B30" s="74">
        <f>B26+B28+B29</f>
        <v>7033469</v>
      </c>
      <c r="C30" s="74">
        <f>C26+C28+C29</f>
        <v>1979288</v>
      </c>
      <c r="D30" s="77" t="s">
        <v>77</v>
      </c>
      <c r="E30" s="74">
        <f>E26+E29</f>
        <v>7033469</v>
      </c>
      <c r="F30" s="74">
        <f>F26+F29</f>
        <v>1979288</v>
      </c>
    </row>
    <row r="31" spans="1:6" s="68" customFormat="1" ht="13.5" customHeight="1">
      <c r="A31" s="80"/>
      <c r="B31" s="81"/>
      <c r="C31" s="81"/>
      <c r="D31" s="80"/>
      <c r="E31" s="81"/>
      <c r="F31" s="81"/>
    </row>
    <row r="32" spans="1:6" s="68" customFormat="1" ht="17.25" customHeight="1">
      <c r="A32" s="17" t="str">
        <f>'справка № 1-КИС-БАЛАНС'!A46</f>
        <v>Дата: 23.03.2017 г.</v>
      </c>
      <c r="B32" s="82"/>
      <c r="C32" s="156"/>
      <c r="D32" s="156"/>
      <c r="E32" s="160"/>
      <c r="F32" s="160"/>
    </row>
    <row r="33" spans="1:6" s="68" customFormat="1" ht="17.25" customHeight="1">
      <c r="A33" s="82"/>
      <c r="B33" s="82"/>
      <c r="C33" s="82"/>
      <c r="D33" s="82"/>
      <c r="E33" s="83"/>
      <c r="F33" s="83"/>
    </row>
    <row r="34" spans="1:6" s="68" customFormat="1" ht="15.75" customHeight="1">
      <c r="A34" s="84" t="s">
        <v>73</v>
      </c>
      <c r="B34" s="64"/>
      <c r="D34" s="84" t="s">
        <v>115</v>
      </c>
      <c r="E34" s="85"/>
      <c r="F34" s="81"/>
    </row>
    <row r="35" spans="1:6" s="68" customFormat="1" ht="15.75" customHeight="1">
      <c r="A35" s="86" t="s">
        <v>116</v>
      </c>
      <c r="B35" s="65"/>
      <c r="C35" s="65"/>
      <c r="D35" s="87" t="s">
        <v>117</v>
      </c>
      <c r="E35" s="88"/>
      <c r="F35" s="81"/>
    </row>
    <row r="36" spans="1:6" s="68" customFormat="1" ht="17.25" customHeight="1">
      <c r="A36" s="65"/>
      <c r="B36" s="65"/>
      <c r="C36" s="65"/>
      <c r="D36" s="88"/>
      <c r="E36" s="89"/>
      <c r="F36" s="81"/>
    </row>
    <row r="37" spans="1:6" s="68" customFormat="1" ht="15">
      <c r="A37" s="65"/>
      <c r="B37" s="65"/>
      <c r="C37" s="65"/>
      <c r="D37" s="90" t="s">
        <v>118</v>
      </c>
      <c r="E37" s="85"/>
      <c r="F37" s="82"/>
    </row>
    <row r="38" spans="1:6" s="68" customFormat="1" ht="15">
      <c r="A38" s="65"/>
      <c r="B38" s="65"/>
      <c r="C38" s="65"/>
      <c r="D38" s="42"/>
      <c r="E38" s="42"/>
      <c r="F38" s="82"/>
    </row>
    <row r="39" spans="1:5" s="68" customFormat="1" ht="12.75" customHeight="1">
      <c r="A39" s="65"/>
      <c r="B39" s="65"/>
      <c r="C39" s="65"/>
      <c r="D39" s="87" t="s">
        <v>119</v>
      </c>
      <c r="E39" s="88"/>
    </row>
    <row r="40" s="68" customFormat="1" ht="12"/>
    <row r="41" s="68" customFormat="1" ht="12"/>
    <row r="42" s="68" customFormat="1" ht="12"/>
    <row r="43" s="68" customFormat="1" ht="12"/>
    <row r="44" s="68" customFormat="1" ht="12">
      <c r="A44" s="65"/>
    </row>
    <row r="45" s="65" customFormat="1" ht="12"/>
    <row r="46" s="65" customFormat="1" ht="12"/>
    <row r="47" s="65" customFormat="1" ht="12"/>
    <row r="48" s="65" customFormat="1" ht="12"/>
    <row r="49" s="65" customFormat="1" ht="12"/>
    <row r="50" s="65" customFormat="1" ht="12"/>
    <row r="51" s="65" customFormat="1" ht="12"/>
    <row r="52" s="65" customFormat="1" ht="12"/>
    <row r="53" s="65" customFormat="1" ht="12"/>
    <row r="54" s="65" customFormat="1" ht="12"/>
    <row r="55" s="65" customFormat="1" ht="12.75">
      <c r="A55" s="42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G25" sqref="G25"/>
    </sheetView>
  </sheetViews>
  <sheetFormatPr defaultColWidth="9.140625" defaultRowHeight="12.75"/>
  <cols>
    <col min="1" max="1" width="54.8515625" style="42" customWidth="1"/>
    <col min="2" max="2" width="14.7109375" style="42" bestFit="1" customWidth="1"/>
    <col min="3" max="3" width="11.28125" style="42" bestFit="1" customWidth="1"/>
    <col min="4" max="4" width="11.421875" style="42" customWidth="1"/>
    <col min="5" max="5" width="14.28125" style="42" customWidth="1"/>
    <col min="6" max="6" width="12.28125" style="42" customWidth="1"/>
    <col min="7" max="7" width="13.8515625" style="42" bestFit="1" customWidth="1"/>
    <col min="8" max="16384" width="9.140625" style="42" customWidth="1"/>
  </cols>
  <sheetData>
    <row r="1" spans="1:7" ht="12.75">
      <c r="A1" s="91"/>
      <c r="B1" s="91"/>
      <c r="C1" s="91"/>
      <c r="D1" s="91"/>
      <c r="E1" s="162" t="s">
        <v>105</v>
      </c>
      <c r="F1" s="162"/>
      <c r="G1" s="91"/>
    </row>
    <row r="2" spans="1:7" ht="15">
      <c r="A2" s="165" t="s">
        <v>64</v>
      </c>
      <c r="B2" s="166"/>
      <c r="C2" s="166"/>
      <c r="D2" s="166"/>
      <c r="E2" s="166"/>
      <c r="F2" s="166"/>
      <c r="G2" s="91"/>
    </row>
    <row r="3" spans="1:7" ht="14.25">
      <c r="A3" s="2" t="s">
        <v>195</v>
      </c>
      <c r="B3" s="92"/>
      <c r="D3" s="168" t="s">
        <v>127</v>
      </c>
      <c r="E3" s="168"/>
      <c r="F3" s="93"/>
      <c r="G3" s="91"/>
    </row>
    <row r="4" spans="1:7" ht="15">
      <c r="A4" s="2" t="str">
        <f>'справка № 1-КИС-БАЛАНС'!A4</f>
        <v>Отчетен период: 31.12.2016 г.</v>
      </c>
      <c r="B4" s="94"/>
      <c r="C4" s="46"/>
      <c r="D4" s="46"/>
      <c r="E4" s="95"/>
      <c r="F4" s="95"/>
      <c r="G4" s="96"/>
    </row>
    <row r="5" spans="1:7" ht="15">
      <c r="A5" s="94"/>
      <c r="B5" s="94"/>
      <c r="C5" s="94"/>
      <c r="D5" s="97"/>
      <c r="E5" s="96"/>
      <c r="F5" s="96"/>
      <c r="G5" s="98" t="s">
        <v>49</v>
      </c>
    </row>
    <row r="6" spans="1:7" ht="13.5" customHeight="1">
      <c r="A6" s="163" t="s">
        <v>50</v>
      </c>
      <c r="B6" s="163" t="s">
        <v>1</v>
      </c>
      <c r="C6" s="163"/>
      <c r="D6" s="163"/>
      <c r="E6" s="163" t="s">
        <v>2</v>
      </c>
      <c r="F6" s="163"/>
      <c r="G6" s="163"/>
    </row>
    <row r="7" spans="1:7" ht="30.75" customHeight="1">
      <c r="A7" s="164"/>
      <c r="B7" s="99" t="s">
        <v>51</v>
      </c>
      <c r="C7" s="99" t="s">
        <v>52</v>
      </c>
      <c r="D7" s="99" t="s">
        <v>53</v>
      </c>
      <c r="E7" s="99" t="s">
        <v>51</v>
      </c>
      <c r="F7" s="99" t="s">
        <v>52</v>
      </c>
      <c r="G7" s="99" t="s">
        <v>53</v>
      </c>
    </row>
    <row r="8" spans="1:7" s="100" customFormat="1" ht="14.25">
      <c r="A8" s="99" t="s">
        <v>3</v>
      </c>
      <c r="B8" s="99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</row>
    <row r="9" spans="1:7" ht="15">
      <c r="A9" s="101" t="s">
        <v>106</v>
      </c>
      <c r="B9" s="102"/>
      <c r="C9" s="102"/>
      <c r="D9" s="102"/>
      <c r="E9" s="102"/>
      <c r="F9" s="102"/>
      <c r="G9" s="102"/>
    </row>
    <row r="10" spans="1:7" ht="15">
      <c r="A10" s="103" t="s">
        <v>82</v>
      </c>
      <c r="B10" s="102">
        <v>228188</v>
      </c>
      <c r="C10" s="102">
        <v>397894</v>
      </c>
      <c r="D10" s="102">
        <f>B10-C10</f>
        <v>-169706</v>
      </c>
      <c r="E10" s="102">
        <v>2339182</v>
      </c>
      <c r="F10" s="102">
        <v>2946757</v>
      </c>
      <c r="G10" s="102">
        <f>E10-F10</f>
        <v>-607575</v>
      </c>
    </row>
    <row r="11" spans="1:7" ht="15">
      <c r="A11" s="103" t="s">
        <v>107</v>
      </c>
      <c r="B11" s="102"/>
      <c r="C11" s="102"/>
      <c r="D11" s="102"/>
      <c r="E11" s="102"/>
      <c r="F11" s="102"/>
      <c r="G11" s="102"/>
    </row>
    <row r="12" spans="1:7" ht="15">
      <c r="A12" s="103" t="s">
        <v>63</v>
      </c>
      <c r="B12" s="104"/>
      <c r="C12" s="104"/>
      <c r="D12" s="102"/>
      <c r="E12" s="104"/>
      <c r="F12" s="104"/>
      <c r="G12" s="102"/>
    </row>
    <row r="13" spans="1:7" ht="15">
      <c r="A13" s="63" t="s">
        <v>86</v>
      </c>
      <c r="B13" s="104"/>
      <c r="C13" s="104"/>
      <c r="D13" s="102"/>
      <c r="E13" s="104"/>
      <c r="F13" s="104"/>
      <c r="G13" s="102"/>
    </row>
    <row r="14" spans="1:7" ht="15">
      <c r="A14" s="63" t="s">
        <v>94</v>
      </c>
      <c r="B14" s="104"/>
      <c r="C14" s="104"/>
      <c r="D14" s="102"/>
      <c r="E14" s="104"/>
      <c r="F14" s="104"/>
      <c r="G14" s="102"/>
    </row>
    <row r="15" spans="1:7" ht="15">
      <c r="A15" s="103" t="s">
        <v>83</v>
      </c>
      <c r="B15" s="102"/>
      <c r="C15" s="102"/>
      <c r="D15" s="102"/>
      <c r="E15" s="102"/>
      <c r="F15" s="102"/>
      <c r="G15" s="102"/>
    </row>
    <row r="16" spans="1:7" ht="14.25">
      <c r="A16" s="101" t="s">
        <v>80</v>
      </c>
      <c r="B16" s="105">
        <f>SUM(B10:B15)</f>
        <v>228188</v>
      </c>
      <c r="C16" s="105">
        <f>SUM(C10:C15)</f>
        <v>397894</v>
      </c>
      <c r="D16" s="105">
        <f>B16-C16</f>
        <v>-169706</v>
      </c>
      <c r="E16" s="105">
        <f>SUM(E10:E15)</f>
        <v>2339182</v>
      </c>
      <c r="F16" s="105">
        <f>SUM(F10:F15)</f>
        <v>2946757</v>
      </c>
      <c r="G16" s="105">
        <f>E16-F16</f>
        <v>-607575</v>
      </c>
    </row>
    <row r="17" spans="1:9" ht="15">
      <c r="A17" s="101" t="s">
        <v>92</v>
      </c>
      <c r="B17" s="102"/>
      <c r="C17" s="102"/>
      <c r="D17" s="102"/>
      <c r="E17" s="102"/>
      <c r="F17" s="102"/>
      <c r="G17" s="102"/>
      <c r="I17" s="106"/>
    </row>
    <row r="18" spans="1:7" ht="15">
      <c r="A18" s="103" t="s">
        <v>54</v>
      </c>
      <c r="B18" s="102">
        <v>195909</v>
      </c>
      <c r="C18" s="102">
        <v>195946</v>
      </c>
      <c r="D18" s="102">
        <f>B18-C18</f>
        <v>-37</v>
      </c>
      <c r="E18" s="102">
        <v>3703491</v>
      </c>
      <c r="F18" s="102">
        <v>8556097</v>
      </c>
      <c r="G18" s="102">
        <f>E18-F18</f>
        <v>-4852606</v>
      </c>
    </row>
    <row r="19" spans="1:7" ht="15">
      <c r="A19" s="103" t="s">
        <v>55</v>
      </c>
      <c r="B19" s="102"/>
      <c r="C19" s="102"/>
      <c r="D19" s="102"/>
      <c r="E19" s="102"/>
      <c r="F19" s="102"/>
      <c r="G19" s="102"/>
    </row>
    <row r="20" spans="1:9" ht="15">
      <c r="A20" s="103" t="s">
        <v>61</v>
      </c>
      <c r="B20" s="102">
        <v>244342</v>
      </c>
      <c r="C20" s="102">
        <v>235</v>
      </c>
      <c r="D20" s="102">
        <f>B20-C20</f>
        <v>244107</v>
      </c>
      <c r="E20" s="102">
        <v>203004</v>
      </c>
      <c r="F20" s="102">
        <v>551</v>
      </c>
      <c r="G20" s="102">
        <f>E20-F20</f>
        <v>202453</v>
      </c>
      <c r="I20" s="106"/>
    </row>
    <row r="21" spans="1:10" ht="15">
      <c r="A21" s="103" t="s">
        <v>59</v>
      </c>
      <c r="B21" s="102"/>
      <c r="C21" s="102"/>
      <c r="D21" s="102"/>
      <c r="E21" s="102"/>
      <c r="F21" s="102"/>
      <c r="G21" s="102"/>
      <c r="I21" s="106"/>
      <c r="J21" s="106"/>
    </row>
    <row r="22" spans="1:7" ht="15">
      <c r="A22" s="63" t="s">
        <v>67</v>
      </c>
      <c r="B22" s="102"/>
      <c r="C22" s="102">
        <v>36335</v>
      </c>
      <c r="D22" s="107">
        <f>B22-C22</f>
        <v>-36335</v>
      </c>
      <c r="E22" s="102"/>
      <c r="F22" s="102">
        <v>36815</v>
      </c>
      <c r="G22" s="107">
        <f>E22-F22</f>
        <v>-36815</v>
      </c>
    </row>
    <row r="23" spans="1:9" ht="15">
      <c r="A23" s="63" t="s">
        <v>68</v>
      </c>
      <c r="B23" s="102"/>
      <c r="C23" s="107">
        <v>7314</v>
      </c>
      <c r="D23" s="107">
        <f>B23-C23</f>
        <v>-7314</v>
      </c>
      <c r="E23" s="102"/>
      <c r="F23" s="107">
        <v>4108</v>
      </c>
      <c r="G23" s="107">
        <f>E23-F23</f>
        <v>-4108</v>
      </c>
      <c r="I23" s="106"/>
    </row>
    <row r="24" spans="1:7" ht="15">
      <c r="A24" s="63" t="s">
        <v>108</v>
      </c>
      <c r="B24" s="102">
        <v>260115</v>
      </c>
      <c r="C24" s="102">
        <v>561973</v>
      </c>
      <c r="D24" s="102">
        <f>B24-C24</f>
        <v>-301858</v>
      </c>
      <c r="E24" s="102">
        <v>134459</v>
      </c>
      <c r="F24" s="102">
        <v>278038</v>
      </c>
      <c r="G24" s="102">
        <f>E24-F24</f>
        <v>-143579</v>
      </c>
    </row>
    <row r="25" spans="1:7" ht="15">
      <c r="A25" s="103" t="s">
        <v>60</v>
      </c>
      <c r="B25" s="102"/>
      <c r="C25" s="102"/>
      <c r="D25" s="102"/>
      <c r="E25" s="102"/>
      <c r="F25" s="102"/>
      <c r="G25" s="102"/>
    </row>
    <row r="26" spans="1:7" ht="28.5">
      <c r="A26" s="101" t="s">
        <v>81</v>
      </c>
      <c r="B26" s="105">
        <f>SUM(B18:B25)</f>
        <v>700366</v>
      </c>
      <c r="C26" s="105">
        <f>SUM(C18:C25)</f>
        <v>801803</v>
      </c>
      <c r="D26" s="105">
        <f>B26-C26</f>
        <v>-101437</v>
      </c>
      <c r="E26" s="105">
        <f>SUM(E18:E25)</f>
        <v>4040954</v>
      </c>
      <c r="F26" s="105">
        <f>SUM(F18:F25)</f>
        <v>8875609</v>
      </c>
      <c r="G26" s="105">
        <f>E26-F26</f>
        <v>-4834655</v>
      </c>
    </row>
    <row r="27" spans="1:7" ht="15">
      <c r="A27" s="101" t="s">
        <v>93</v>
      </c>
      <c r="B27" s="102"/>
      <c r="C27" s="102"/>
      <c r="D27" s="102"/>
      <c r="E27" s="102"/>
      <c r="F27" s="102"/>
      <c r="G27" s="102"/>
    </row>
    <row r="28" spans="1:7" ht="15">
      <c r="A28" s="103" t="s">
        <v>84</v>
      </c>
      <c r="B28" s="102"/>
      <c r="C28" s="102"/>
      <c r="D28" s="102"/>
      <c r="E28" s="102"/>
      <c r="F28" s="102"/>
      <c r="G28" s="102"/>
    </row>
    <row r="29" spans="1:7" ht="15">
      <c r="A29" s="103" t="s">
        <v>56</v>
      </c>
      <c r="B29" s="102"/>
      <c r="C29" s="102"/>
      <c r="D29" s="102"/>
      <c r="E29" s="102"/>
      <c r="F29" s="102"/>
      <c r="G29" s="102"/>
    </row>
    <row r="30" spans="1:7" ht="15">
      <c r="A30" s="103" t="s">
        <v>62</v>
      </c>
      <c r="B30" s="102"/>
      <c r="C30" s="102"/>
      <c r="D30" s="102"/>
      <c r="E30" s="102"/>
      <c r="F30" s="102"/>
      <c r="G30" s="102"/>
    </row>
    <row r="31" spans="1:7" ht="15">
      <c r="A31" s="103" t="s">
        <v>109</v>
      </c>
      <c r="B31" s="102"/>
      <c r="C31" s="102"/>
      <c r="D31" s="102"/>
      <c r="E31" s="102"/>
      <c r="F31" s="102"/>
      <c r="G31" s="102"/>
    </row>
    <row r="32" spans="1:7" ht="15">
      <c r="A32" s="103" t="s">
        <v>85</v>
      </c>
      <c r="B32" s="102"/>
      <c r="C32" s="102"/>
      <c r="D32" s="102"/>
      <c r="E32" s="102"/>
      <c r="F32" s="102"/>
      <c r="G32" s="102"/>
    </row>
    <row r="33" spans="1:7" ht="28.5">
      <c r="A33" s="101" t="s">
        <v>110</v>
      </c>
      <c r="B33" s="105">
        <f>SUM(B28:B32)</f>
        <v>0</v>
      </c>
      <c r="C33" s="105">
        <f>SUM(C28:C32)</f>
        <v>0</v>
      </c>
      <c r="D33" s="105">
        <f>B33-C33</f>
        <v>0</v>
      </c>
      <c r="E33" s="105">
        <f>SUM(E28:E32)</f>
        <v>0</v>
      </c>
      <c r="F33" s="105">
        <f>SUM(F28:F32)</f>
        <v>0</v>
      </c>
      <c r="G33" s="105">
        <f>E33-F33</f>
        <v>0</v>
      </c>
    </row>
    <row r="34" spans="1:7" ht="28.5">
      <c r="A34" s="101" t="s">
        <v>57</v>
      </c>
      <c r="B34" s="105">
        <f>SUM(B16,B26,B33)</f>
        <v>928554</v>
      </c>
      <c r="C34" s="105">
        <f>SUM(C16,C26,C33)</f>
        <v>1199697</v>
      </c>
      <c r="D34" s="105">
        <f>B34-C34</f>
        <v>-271143</v>
      </c>
      <c r="E34" s="105">
        <f>SUM(E16,E26,E33)</f>
        <v>6380136</v>
      </c>
      <c r="F34" s="105">
        <f>SUM(F16,F26,F33)</f>
        <v>11822366</v>
      </c>
      <c r="G34" s="105">
        <f>E34-F34</f>
        <v>-5442230</v>
      </c>
    </row>
    <row r="35" spans="1:7" ht="15">
      <c r="A35" s="101" t="s">
        <v>58</v>
      </c>
      <c r="B35" s="102"/>
      <c r="C35" s="102"/>
      <c r="D35" s="105">
        <v>415148</v>
      </c>
      <c r="E35" s="102"/>
      <c r="F35" s="102"/>
      <c r="G35" s="105">
        <v>5857378</v>
      </c>
    </row>
    <row r="36" spans="1:7" ht="15">
      <c r="A36" s="101" t="s">
        <v>65</v>
      </c>
      <c r="B36" s="102"/>
      <c r="C36" s="102"/>
      <c r="D36" s="105">
        <f>D34+D35</f>
        <v>144005</v>
      </c>
      <c r="E36" s="102"/>
      <c r="F36" s="102"/>
      <c r="G36" s="105">
        <f>G34+G35</f>
        <v>415148</v>
      </c>
    </row>
    <row r="37" spans="1:7" ht="15">
      <c r="A37" s="103" t="s">
        <v>66</v>
      </c>
      <c r="B37" s="102"/>
      <c r="C37" s="102"/>
      <c r="D37" s="107">
        <v>144005</v>
      </c>
      <c r="E37" s="102"/>
      <c r="F37" s="102"/>
      <c r="G37" s="107">
        <v>219278</v>
      </c>
    </row>
    <row r="38" spans="2:8" ht="15">
      <c r="B38" s="108"/>
      <c r="C38" s="108"/>
      <c r="D38" s="108"/>
      <c r="E38" s="108"/>
      <c r="F38" s="108"/>
      <c r="G38" s="108"/>
      <c r="H38" s="57"/>
    </row>
    <row r="39" spans="1:8" ht="15">
      <c r="A39" s="17" t="str">
        <f>'справка № 1-КИС-БАЛАНС'!A46</f>
        <v>Дата: 23.03.2017 г.</v>
      </c>
      <c r="B39" s="167"/>
      <c r="C39" s="167"/>
      <c r="D39" s="109"/>
      <c r="E39" s="167"/>
      <c r="F39" s="167"/>
      <c r="G39" s="96"/>
      <c r="H39" s="57"/>
    </row>
    <row r="40" spans="2:8" ht="15">
      <c r="B40" s="108"/>
      <c r="C40" s="108"/>
      <c r="D40" s="108"/>
      <c r="E40" s="108"/>
      <c r="F40" s="108"/>
      <c r="G40" s="108"/>
      <c r="H40" s="57"/>
    </row>
    <row r="41" spans="1:8" ht="15">
      <c r="A41" s="84" t="s">
        <v>73</v>
      </c>
      <c r="B41" s="64"/>
      <c r="C41" s="68"/>
      <c r="D41" s="110" t="s">
        <v>115</v>
      </c>
      <c r="E41" s="85"/>
      <c r="F41" s="108"/>
      <c r="G41" s="108"/>
      <c r="H41" s="57"/>
    </row>
    <row r="42" spans="1:8" ht="15">
      <c r="A42" s="86" t="s">
        <v>116</v>
      </c>
      <c r="B42" s="65"/>
      <c r="C42" s="65"/>
      <c r="E42" s="87" t="s">
        <v>120</v>
      </c>
      <c r="F42" s="108"/>
      <c r="G42" s="108"/>
      <c r="H42" s="57"/>
    </row>
    <row r="43" spans="1:8" ht="15">
      <c r="A43" s="65"/>
      <c r="B43" s="65"/>
      <c r="C43" s="65"/>
      <c r="D43" s="88"/>
      <c r="E43" s="89"/>
      <c r="F43" s="108"/>
      <c r="G43" s="108"/>
      <c r="H43" s="57"/>
    </row>
    <row r="44" spans="1:8" ht="15">
      <c r="A44" s="65"/>
      <c r="B44" s="65"/>
      <c r="C44" s="65"/>
      <c r="D44" s="106"/>
      <c r="F44" s="108"/>
      <c r="G44" s="108"/>
      <c r="H44" s="57"/>
    </row>
    <row r="45" spans="1:8" ht="12.75">
      <c r="A45" s="65"/>
      <c r="B45" s="65"/>
      <c r="C45" s="65"/>
      <c r="F45" s="57"/>
      <c r="G45" s="57"/>
      <c r="H45" s="57"/>
    </row>
    <row r="46" spans="1:7" ht="12.75">
      <c r="A46" s="65"/>
      <c r="B46" s="65"/>
      <c r="C46" s="65"/>
      <c r="D46" s="161" t="s">
        <v>118</v>
      </c>
      <c r="E46" s="161"/>
      <c r="F46" s="91"/>
      <c r="G46" s="91"/>
    </row>
    <row r="47" spans="1:7" ht="12.75">
      <c r="A47" s="68"/>
      <c r="B47" s="68"/>
      <c r="C47" s="68"/>
      <c r="F47" s="91"/>
      <c r="G47" s="91"/>
    </row>
    <row r="48" ht="12.75">
      <c r="E48" s="87" t="s">
        <v>119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zoomScalePageLayoutView="0" workbookViewId="0" topLeftCell="A10">
      <selection activeCell="H37" sqref="H37"/>
    </sheetView>
  </sheetViews>
  <sheetFormatPr defaultColWidth="9.140625" defaultRowHeight="12.75"/>
  <cols>
    <col min="1" max="1" width="52.7109375" style="42" customWidth="1"/>
    <col min="2" max="2" width="11.7109375" style="42" customWidth="1"/>
    <col min="3" max="3" width="10.7109375" style="42" customWidth="1"/>
    <col min="4" max="4" width="10.140625" style="42" customWidth="1"/>
    <col min="5" max="5" width="10.00390625" style="42" customWidth="1"/>
    <col min="6" max="6" width="9.8515625" style="42" customWidth="1"/>
    <col min="7" max="7" width="10.00390625" style="42" customWidth="1"/>
    <col min="8" max="8" width="16.421875" style="42" customWidth="1"/>
    <col min="9" max="16384" width="9.140625" style="42" customWidth="1"/>
  </cols>
  <sheetData>
    <row r="1" spans="6:8" ht="12.75">
      <c r="F1" s="112"/>
      <c r="G1" s="112" t="s">
        <v>111</v>
      </c>
      <c r="H1" s="112"/>
    </row>
    <row r="3" spans="1:8" ht="19.5" customHeight="1">
      <c r="A3" s="173" t="s">
        <v>24</v>
      </c>
      <c r="B3" s="173"/>
      <c r="C3" s="173"/>
      <c r="D3" s="173"/>
      <c r="E3" s="173"/>
      <c r="F3" s="173"/>
      <c r="G3" s="173"/>
      <c r="H3" s="173"/>
    </row>
    <row r="4" spans="1:8" ht="12.75">
      <c r="A4" s="113"/>
      <c r="B4" s="114"/>
      <c r="C4" s="114"/>
      <c r="D4" s="114"/>
      <c r="E4" s="114"/>
      <c r="F4" s="114"/>
      <c r="G4" s="114"/>
      <c r="H4" s="115"/>
    </row>
    <row r="5" spans="1:8" ht="14.25" customHeight="1">
      <c r="A5" s="116" t="s">
        <v>195</v>
      </c>
      <c r="B5" s="117"/>
      <c r="C5" s="117"/>
      <c r="D5" s="117"/>
      <c r="E5" s="117"/>
      <c r="F5" s="118"/>
      <c r="G5" s="180" t="s">
        <v>126</v>
      </c>
      <c r="H5" s="180"/>
    </row>
    <row r="6" spans="1:8" ht="14.25" customHeight="1">
      <c r="A6" s="116"/>
      <c r="B6" s="117"/>
      <c r="C6" s="117"/>
      <c r="D6" s="117"/>
      <c r="E6" s="117"/>
      <c r="F6" s="118"/>
      <c r="G6" s="119"/>
      <c r="H6" s="119"/>
    </row>
    <row r="7" spans="1:8" ht="15">
      <c r="A7" s="2" t="str">
        <f>'справка № 1-КИС-БАЛАНС'!A4</f>
        <v>Отчетен период: 31.12.2016 г.</v>
      </c>
      <c r="B7" s="117"/>
      <c r="C7" s="117"/>
      <c r="D7" s="117"/>
      <c r="E7" s="120"/>
      <c r="F7" s="120"/>
      <c r="G7" s="120"/>
      <c r="H7" s="121"/>
    </row>
    <row r="8" spans="1:8" ht="12.75">
      <c r="A8" s="122"/>
      <c r="B8" s="122"/>
      <c r="C8" s="122"/>
      <c r="D8" s="122"/>
      <c r="E8" s="123"/>
      <c r="F8" s="123"/>
      <c r="G8" s="123"/>
      <c r="H8" s="124" t="s">
        <v>25</v>
      </c>
    </row>
    <row r="9" spans="1:9" ht="32.25" customHeight="1">
      <c r="A9" s="169" t="s">
        <v>26</v>
      </c>
      <c r="B9" s="169" t="s">
        <v>30</v>
      </c>
      <c r="C9" s="174" t="s">
        <v>27</v>
      </c>
      <c r="D9" s="179"/>
      <c r="E9" s="179"/>
      <c r="F9" s="174" t="s">
        <v>28</v>
      </c>
      <c r="G9" s="175"/>
      <c r="H9" s="169" t="s">
        <v>29</v>
      </c>
      <c r="I9" s="46"/>
    </row>
    <row r="10" spans="1:9" ht="12.75" customHeight="1">
      <c r="A10" s="172"/>
      <c r="B10" s="178"/>
      <c r="C10" s="176" t="s">
        <v>31</v>
      </c>
      <c r="D10" s="169" t="s">
        <v>32</v>
      </c>
      <c r="E10" s="169" t="s">
        <v>87</v>
      </c>
      <c r="F10" s="169" t="s">
        <v>33</v>
      </c>
      <c r="G10" s="169" t="s">
        <v>34</v>
      </c>
      <c r="H10" s="172"/>
      <c r="I10" s="46"/>
    </row>
    <row r="11" spans="1:9" ht="60" customHeight="1">
      <c r="A11" s="170"/>
      <c r="B11" s="170"/>
      <c r="C11" s="177"/>
      <c r="D11" s="170"/>
      <c r="E11" s="171"/>
      <c r="F11" s="171"/>
      <c r="G11" s="171"/>
      <c r="H11" s="171"/>
      <c r="I11" s="46"/>
    </row>
    <row r="12" spans="1:9" s="126" customFormat="1" ht="15">
      <c r="A12" s="125" t="s">
        <v>3</v>
      </c>
      <c r="B12" s="125">
        <v>1</v>
      </c>
      <c r="C12" s="125">
        <v>2</v>
      </c>
      <c r="D12" s="125">
        <v>3</v>
      </c>
      <c r="E12" s="125">
        <v>4</v>
      </c>
      <c r="F12" s="125">
        <v>5</v>
      </c>
      <c r="G12" s="125">
        <v>6</v>
      </c>
      <c r="H12" s="125">
        <v>7</v>
      </c>
      <c r="I12" s="51"/>
    </row>
    <row r="13" spans="1:9" s="126" customFormat="1" ht="15" customHeight="1">
      <c r="A13" s="127" t="s">
        <v>69</v>
      </c>
      <c r="B13" s="128">
        <v>5771706</v>
      </c>
      <c r="C13" s="128">
        <v>38182</v>
      </c>
      <c r="D13" s="128"/>
      <c r="E13" s="128"/>
      <c r="F13" s="128">
        <v>277810</v>
      </c>
      <c r="G13" s="128"/>
      <c r="H13" s="128">
        <v>6087698</v>
      </c>
      <c r="I13" s="51"/>
    </row>
    <row r="14" spans="1:8" s="126" customFormat="1" ht="15.75" customHeight="1">
      <c r="A14" s="127" t="s">
        <v>70</v>
      </c>
      <c r="B14" s="128">
        <v>5771706</v>
      </c>
      <c r="C14" s="128">
        <v>38182</v>
      </c>
      <c r="D14" s="128"/>
      <c r="E14" s="128"/>
      <c r="F14" s="128">
        <v>277810</v>
      </c>
      <c r="G14" s="128"/>
      <c r="H14" s="128">
        <v>6087698</v>
      </c>
    </row>
    <row r="15" spans="1:9" s="126" customFormat="1" ht="14.25" customHeight="1">
      <c r="A15" s="127" t="s">
        <v>35</v>
      </c>
      <c r="B15" s="128">
        <v>5191473</v>
      </c>
      <c r="C15" s="128">
        <v>1885</v>
      </c>
      <c r="D15" s="128"/>
      <c r="E15" s="128"/>
      <c r="F15" s="128">
        <v>430774</v>
      </c>
      <c r="G15" s="128"/>
      <c r="H15" s="128">
        <v>5624132</v>
      </c>
      <c r="I15" s="129"/>
    </row>
    <row r="16" spans="1:9" s="126" customFormat="1" ht="15">
      <c r="A16" s="127" t="s">
        <v>36</v>
      </c>
      <c r="B16" s="130"/>
      <c r="C16" s="130"/>
      <c r="D16" s="130"/>
      <c r="E16" s="130"/>
      <c r="F16" s="130"/>
      <c r="G16" s="130"/>
      <c r="H16" s="130"/>
      <c r="I16" s="51"/>
    </row>
    <row r="17" spans="1:9" ht="14.25" customHeight="1">
      <c r="A17" s="131" t="s">
        <v>37</v>
      </c>
      <c r="B17" s="130"/>
      <c r="C17" s="130"/>
      <c r="D17" s="130"/>
      <c r="E17" s="130"/>
      <c r="F17" s="130"/>
      <c r="G17" s="130"/>
      <c r="H17" s="130"/>
      <c r="I17" s="46"/>
    </row>
    <row r="18" spans="1:9" ht="15">
      <c r="A18" s="131" t="s">
        <v>38</v>
      </c>
      <c r="B18" s="132"/>
      <c r="C18" s="132"/>
      <c r="D18" s="132"/>
      <c r="E18" s="132"/>
      <c r="F18" s="132"/>
      <c r="G18" s="132"/>
      <c r="H18" s="130"/>
      <c r="I18" s="46"/>
    </row>
    <row r="19" spans="1:9" ht="15.75" customHeight="1">
      <c r="A19" s="127" t="s">
        <v>39</v>
      </c>
      <c r="B19" s="132"/>
      <c r="C19" s="132"/>
      <c r="D19" s="132"/>
      <c r="E19" s="132"/>
      <c r="F19" s="132"/>
      <c r="G19" s="132"/>
      <c r="H19" s="130"/>
      <c r="I19" s="46"/>
    </row>
    <row r="20" spans="1:9" ht="15.75" customHeight="1">
      <c r="A20" s="127" t="s">
        <v>112</v>
      </c>
      <c r="B20" s="133">
        <f>B21-B22</f>
        <v>-172900</v>
      </c>
      <c r="C20" s="133">
        <f>C21-C22</f>
        <v>-14920</v>
      </c>
      <c r="D20" s="130"/>
      <c r="E20" s="130"/>
      <c r="F20" s="130"/>
      <c r="G20" s="130"/>
      <c r="H20" s="133">
        <f>B20+C20</f>
        <v>-187820</v>
      </c>
      <c r="I20" s="46"/>
    </row>
    <row r="21" spans="1:9" ht="15">
      <c r="A21" s="131" t="s">
        <v>88</v>
      </c>
      <c r="B21" s="130">
        <v>205461</v>
      </c>
      <c r="C21" s="130">
        <v>20467</v>
      </c>
      <c r="D21" s="130"/>
      <c r="E21" s="130"/>
      <c r="F21" s="130"/>
      <c r="G21" s="130"/>
      <c r="H21" s="130">
        <f>B21+C21</f>
        <v>225928</v>
      </c>
      <c r="I21" s="46"/>
    </row>
    <row r="22" spans="1:9" ht="15">
      <c r="A22" s="131" t="s">
        <v>89</v>
      </c>
      <c r="B22" s="130">
        <v>378361</v>
      </c>
      <c r="C22" s="130">
        <v>35387</v>
      </c>
      <c r="D22" s="130"/>
      <c r="E22" s="130"/>
      <c r="F22" s="130"/>
      <c r="G22" s="130"/>
      <c r="H22" s="130">
        <f>B22+C22</f>
        <v>413748</v>
      </c>
      <c r="I22" s="46"/>
    </row>
    <row r="23" spans="1:9" ht="15">
      <c r="A23" s="127" t="s">
        <v>40</v>
      </c>
      <c r="B23" s="130"/>
      <c r="C23" s="130"/>
      <c r="D23" s="130"/>
      <c r="E23" s="130"/>
      <c r="F23" s="133">
        <v>111905</v>
      </c>
      <c r="H23" s="133">
        <f>F23-G23</f>
        <v>111905</v>
      </c>
      <c r="I23" s="134"/>
    </row>
    <row r="24" spans="1:9" ht="15">
      <c r="A24" s="131" t="s">
        <v>41</v>
      </c>
      <c r="B24" s="132"/>
      <c r="C24" s="132"/>
      <c r="D24" s="132"/>
      <c r="E24" s="132"/>
      <c r="F24" s="132"/>
      <c r="G24" s="130"/>
      <c r="H24" s="130"/>
      <c r="I24" s="46"/>
    </row>
    <row r="25" spans="1:9" ht="12.75" customHeight="1">
      <c r="A25" s="131" t="s">
        <v>42</v>
      </c>
      <c r="B25" s="130"/>
      <c r="C25" s="130"/>
      <c r="D25" s="130"/>
      <c r="E25" s="130"/>
      <c r="F25" s="130"/>
      <c r="G25" s="130"/>
      <c r="H25" s="130"/>
      <c r="I25" s="46"/>
    </row>
    <row r="26" spans="1:9" ht="15" customHeight="1">
      <c r="A26" s="131" t="s">
        <v>43</v>
      </c>
      <c r="B26" s="132"/>
      <c r="C26" s="132"/>
      <c r="D26" s="132"/>
      <c r="E26" s="132"/>
      <c r="F26" s="132"/>
      <c r="G26" s="132"/>
      <c r="H26" s="130"/>
      <c r="I26" s="46"/>
    </row>
    <row r="27" spans="1:9" ht="15">
      <c r="A27" s="131" t="s">
        <v>44</v>
      </c>
      <c r="B27" s="132"/>
      <c r="C27" s="132"/>
      <c r="D27" s="132"/>
      <c r="E27" s="132"/>
      <c r="F27" s="132"/>
      <c r="G27" s="132"/>
      <c r="H27" s="130"/>
      <c r="I27" s="46"/>
    </row>
    <row r="28" spans="1:9" ht="28.5" customHeight="1">
      <c r="A28" s="131" t="s">
        <v>113</v>
      </c>
      <c r="B28" s="132"/>
      <c r="C28" s="132"/>
      <c r="D28" s="132"/>
      <c r="E28" s="132"/>
      <c r="F28" s="132"/>
      <c r="G28" s="132"/>
      <c r="H28" s="130"/>
      <c r="I28" s="46"/>
    </row>
    <row r="29" spans="1:9" ht="15">
      <c r="A29" s="131" t="s">
        <v>45</v>
      </c>
      <c r="B29" s="130"/>
      <c r="C29" s="130"/>
      <c r="D29" s="130"/>
      <c r="E29" s="130"/>
      <c r="F29" s="130"/>
      <c r="G29" s="130"/>
      <c r="H29" s="130"/>
      <c r="I29" s="46"/>
    </row>
    <row r="30" spans="1:9" ht="15">
      <c r="A30" s="131" t="s">
        <v>46</v>
      </c>
      <c r="B30" s="132"/>
      <c r="C30" s="132"/>
      <c r="D30" s="132"/>
      <c r="E30" s="132"/>
      <c r="F30" s="132"/>
      <c r="G30" s="132"/>
      <c r="H30" s="130"/>
      <c r="I30" s="46"/>
    </row>
    <row r="31" spans="1:9" ht="30">
      <c r="A31" s="131" t="s">
        <v>114</v>
      </c>
      <c r="B31" s="132"/>
      <c r="C31" s="132"/>
      <c r="D31" s="132"/>
      <c r="E31" s="132"/>
      <c r="F31" s="132"/>
      <c r="G31" s="132"/>
      <c r="H31" s="130"/>
      <c r="I31" s="46"/>
    </row>
    <row r="32" spans="1:9" ht="15">
      <c r="A32" s="131" t="s">
        <v>45</v>
      </c>
      <c r="B32" s="130"/>
      <c r="C32" s="130"/>
      <c r="D32" s="130"/>
      <c r="E32" s="130"/>
      <c r="F32" s="130"/>
      <c r="G32" s="130"/>
      <c r="H32" s="130"/>
      <c r="I32" s="46"/>
    </row>
    <row r="33" spans="1:9" ht="15">
      <c r="A33" s="131" t="s">
        <v>46</v>
      </c>
      <c r="B33" s="132"/>
      <c r="C33" s="132"/>
      <c r="D33" s="132"/>
      <c r="E33" s="132"/>
      <c r="F33" s="132"/>
      <c r="G33" s="132"/>
      <c r="H33" s="130"/>
      <c r="I33" s="46"/>
    </row>
    <row r="34" spans="1:9" ht="15">
      <c r="A34" s="131" t="s">
        <v>90</v>
      </c>
      <c r="B34" s="132"/>
      <c r="C34" s="132"/>
      <c r="D34" s="132"/>
      <c r="E34" s="132"/>
      <c r="F34" s="132"/>
      <c r="G34" s="132"/>
      <c r="H34" s="130"/>
      <c r="I34" s="46"/>
    </row>
    <row r="35" spans="1:11" ht="15">
      <c r="A35" s="127" t="s">
        <v>47</v>
      </c>
      <c r="B35" s="135">
        <f>B15+B20</f>
        <v>5018573</v>
      </c>
      <c r="C35" s="135">
        <f>C15+C20</f>
        <v>-13035</v>
      </c>
      <c r="D35" s="135"/>
      <c r="E35" s="135"/>
      <c r="F35" s="135">
        <f>F15+F23</f>
        <v>542679</v>
      </c>
      <c r="G35" s="135">
        <f>G15+G23</f>
        <v>0</v>
      </c>
      <c r="H35" s="111">
        <f>H15+H20+H23</f>
        <v>5548217</v>
      </c>
      <c r="I35" s="46"/>
      <c r="K35" s="136"/>
    </row>
    <row r="36" spans="1:9" ht="14.25" customHeight="1">
      <c r="A36" s="131" t="s">
        <v>95</v>
      </c>
      <c r="B36" s="130"/>
      <c r="C36" s="130"/>
      <c r="D36" s="130"/>
      <c r="E36" s="130"/>
      <c r="F36" s="130"/>
      <c r="G36" s="130"/>
      <c r="H36" s="130"/>
      <c r="I36" s="46"/>
    </row>
    <row r="37" spans="1:11" ht="28.5">
      <c r="A37" s="127" t="s">
        <v>48</v>
      </c>
      <c r="B37" s="135">
        <f>B35</f>
        <v>5018573</v>
      </c>
      <c r="C37" s="135">
        <f>C35</f>
        <v>-13035</v>
      </c>
      <c r="D37" s="135"/>
      <c r="E37" s="135"/>
      <c r="F37" s="135">
        <f>F35</f>
        <v>542679</v>
      </c>
      <c r="G37" s="135">
        <f>G35</f>
        <v>0</v>
      </c>
      <c r="H37" s="133">
        <f>H35</f>
        <v>5548217</v>
      </c>
      <c r="I37" s="46"/>
      <c r="K37" s="137"/>
    </row>
    <row r="38" ht="15">
      <c r="I38" s="46"/>
    </row>
    <row r="39" spans="1:9" ht="15">
      <c r="A39" s="17" t="str">
        <f>'справка № 1-КИС-БАЛАНС'!A46</f>
        <v>Дата: 23.03.2017 г.</v>
      </c>
      <c r="I39" s="46"/>
    </row>
    <row r="40" spans="2:9" ht="15">
      <c r="B40" s="138"/>
      <c r="C40" s="138"/>
      <c r="D40" s="139"/>
      <c r="E40" s="140"/>
      <c r="F40" s="140"/>
      <c r="G40" s="141"/>
      <c r="H40" s="142"/>
      <c r="I40" s="46"/>
    </row>
    <row r="41" spans="1:9" ht="17.25" customHeight="1">
      <c r="A41" s="84" t="s">
        <v>73</v>
      </c>
      <c r="B41" s="64"/>
      <c r="C41" s="68"/>
      <c r="D41" s="110" t="s">
        <v>121</v>
      </c>
      <c r="I41" s="143"/>
    </row>
    <row r="42" spans="1:9" ht="15">
      <c r="A42" s="86" t="s">
        <v>124</v>
      </c>
      <c r="B42" s="65"/>
      <c r="C42" s="65"/>
      <c r="D42" s="144"/>
      <c r="E42" s="87" t="s">
        <v>122</v>
      </c>
      <c r="H42" s="136"/>
      <c r="I42" s="143"/>
    </row>
    <row r="43" spans="1:9" ht="15">
      <c r="A43" s="65"/>
      <c r="B43" s="65"/>
      <c r="C43" s="65"/>
      <c r="D43" s="145"/>
      <c r="E43" s="145"/>
      <c r="H43" s="146"/>
      <c r="I43" s="46"/>
    </row>
    <row r="44" spans="1:9" ht="15" customHeight="1">
      <c r="A44" s="65"/>
      <c r="B44" s="65"/>
      <c r="C44" s="65"/>
      <c r="H44" s="85"/>
      <c r="I44" s="46"/>
    </row>
    <row r="45" spans="1:9" ht="15" customHeight="1">
      <c r="A45" s="65"/>
      <c r="B45" s="65"/>
      <c r="C45" s="65"/>
      <c r="I45" s="46"/>
    </row>
    <row r="46" spans="1:9" ht="15">
      <c r="A46" s="65"/>
      <c r="B46" s="65"/>
      <c r="C46" s="65"/>
      <c r="D46" s="110" t="s">
        <v>125</v>
      </c>
      <c r="E46" s="85"/>
      <c r="H46" s="46"/>
      <c r="I46" s="46"/>
    </row>
    <row r="47" spans="1:9" ht="15">
      <c r="A47" s="68"/>
      <c r="B47" s="68"/>
      <c r="C47" s="68"/>
      <c r="F47" s="46"/>
      <c r="G47" s="46"/>
      <c r="H47" s="46"/>
      <c r="I47" s="46"/>
    </row>
    <row r="48" spans="1:9" ht="15">
      <c r="A48" s="46"/>
      <c r="B48" s="46"/>
      <c r="C48" s="46"/>
      <c r="D48" s="46"/>
      <c r="E48" s="87" t="s">
        <v>123</v>
      </c>
      <c r="F48" s="46"/>
      <c r="G48" s="46"/>
      <c r="H48" s="46"/>
      <c r="I48" s="46"/>
    </row>
    <row r="49" spans="1:9" ht="1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15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1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6"/>
      <c r="B52" s="46"/>
      <c r="C52" s="46"/>
      <c r="D52" s="46"/>
      <c r="E52" s="46"/>
      <c r="F52" s="46"/>
      <c r="G52" s="46"/>
      <c r="H52" s="46"/>
      <c r="I52" s="46"/>
    </row>
    <row r="53" spans="1:9" ht="15">
      <c r="A53" s="46"/>
      <c r="B53" s="46"/>
      <c r="C53" s="46"/>
      <c r="D53" s="46"/>
      <c r="E53" s="46"/>
      <c r="F53" s="46"/>
      <c r="G53" s="46"/>
      <c r="H53" s="46"/>
      <c r="I53" s="46"/>
    </row>
    <row r="54" spans="1:9" ht="15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5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5">
      <c r="A56" s="46"/>
      <c r="B56" s="46"/>
      <c r="C56" s="46"/>
      <c r="D56" s="46"/>
      <c r="E56" s="46"/>
      <c r="F56" s="46"/>
      <c r="G56" s="46"/>
      <c r="H56" s="46"/>
      <c r="I56" s="46"/>
    </row>
    <row r="57" spans="1:9" ht="15">
      <c r="A57" s="46"/>
      <c r="B57" s="46"/>
      <c r="C57" s="46"/>
      <c r="D57" s="46"/>
      <c r="E57" s="46"/>
      <c r="F57" s="46"/>
      <c r="G57" s="46"/>
      <c r="H57" s="46"/>
      <c r="I57" s="46"/>
    </row>
    <row r="58" spans="1:9" ht="1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15">
      <c r="A59" s="46"/>
      <c r="B59" s="46"/>
      <c r="C59" s="46"/>
      <c r="D59" s="46"/>
      <c r="E59" s="46"/>
      <c r="F59" s="46"/>
      <c r="G59" s="46"/>
      <c r="H59" s="46"/>
      <c r="I59" s="46"/>
    </row>
    <row r="60" spans="1:9" ht="15">
      <c r="A60" s="46"/>
      <c r="B60" s="46"/>
      <c r="C60" s="46"/>
      <c r="D60" s="46"/>
      <c r="E60" s="46"/>
      <c r="F60" s="46"/>
      <c r="G60" s="46"/>
      <c r="H60" s="46"/>
      <c r="I60" s="46"/>
    </row>
    <row r="61" spans="1:9" ht="15">
      <c r="A61" s="46"/>
      <c r="B61" s="46"/>
      <c r="C61" s="46"/>
      <c r="D61" s="46"/>
      <c r="E61" s="46"/>
      <c r="F61" s="46"/>
      <c r="G61" s="46"/>
      <c r="H61" s="46"/>
      <c r="I61" s="46"/>
    </row>
    <row r="62" spans="1:9" ht="15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5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15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5">
      <c r="A65" s="46"/>
      <c r="B65" s="46"/>
      <c r="C65" s="46"/>
      <c r="D65" s="46"/>
      <c r="E65" s="46"/>
      <c r="F65" s="46"/>
      <c r="G65" s="46"/>
      <c r="H65" s="46"/>
      <c r="I65" s="46"/>
    </row>
    <row r="66" spans="1:9" ht="15">
      <c r="A66" s="46"/>
      <c r="B66" s="46"/>
      <c r="C66" s="46"/>
      <c r="D66" s="46"/>
      <c r="E66" s="46"/>
      <c r="F66" s="46"/>
      <c r="G66" s="46"/>
      <c r="H66" s="46"/>
      <c r="I66" s="46"/>
    </row>
    <row r="67" spans="1:9" ht="15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15">
      <c r="A68" s="46"/>
      <c r="B68" s="46"/>
      <c r="C68" s="46"/>
      <c r="D68" s="46"/>
      <c r="E68" s="46"/>
      <c r="F68" s="46"/>
      <c r="G68" s="46"/>
      <c r="H68" s="46"/>
      <c r="I68" s="46"/>
    </row>
    <row r="69" spans="1:9" ht="15">
      <c r="A69" s="46"/>
      <c r="B69" s="46"/>
      <c r="C69" s="46"/>
      <c r="D69" s="46"/>
      <c r="E69" s="46"/>
      <c r="F69" s="46"/>
      <c r="G69" s="46"/>
      <c r="H69" s="46"/>
      <c r="I69" s="46"/>
    </row>
    <row r="70" spans="1:9" ht="15">
      <c r="A70" s="46"/>
      <c r="B70" s="46"/>
      <c r="C70" s="46"/>
      <c r="D70" s="46"/>
      <c r="E70" s="46"/>
      <c r="F70" s="46"/>
      <c r="G70" s="46"/>
      <c r="H70" s="46"/>
      <c r="I70" s="46"/>
    </row>
    <row r="71" spans="1:9" ht="15">
      <c r="A71" s="46"/>
      <c r="B71" s="46"/>
      <c r="C71" s="46"/>
      <c r="D71" s="46"/>
      <c r="E71" s="46"/>
      <c r="F71" s="46"/>
      <c r="G71" s="46"/>
      <c r="H71" s="46"/>
      <c r="I71" s="46"/>
    </row>
    <row r="72" spans="1:9" ht="15">
      <c r="A72" s="46"/>
      <c r="B72" s="46"/>
      <c r="C72" s="46"/>
      <c r="D72" s="46"/>
      <c r="E72" s="46"/>
      <c r="F72" s="46"/>
      <c r="G72" s="46"/>
      <c r="H72" s="46"/>
      <c r="I72" s="46"/>
    </row>
    <row r="73" spans="1:9" ht="15">
      <c r="A73" s="46"/>
      <c r="B73" s="46"/>
      <c r="C73" s="46"/>
      <c r="D73" s="46"/>
      <c r="E73" s="46"/>
      <c r="F73" s="46"/>
      <c r="G73" s="46"/>
      <c r="H73" s="46"/>
      <c r="I73" s="46"/>
    </row>
    <row r="74" spans="1:9" ht="15">
      <c r="A74" s="46"/>
      <c r="B74" s="46"/>
      <c r="C74" s="46"/>
      <c r="D74" s="46"/>
      <c r="E74" s="46"/>
      <c r="F74" s="46"/>
      <c r="G74" s="46"/>
      <c r="H74" s="46"/>
      <c r="I74" s="46"/>
    </row>
    <row r="75" spans="1:9" ht="15">
      <c r="A75" s="46"/>
      <c r="B75" s="46"/>
      <c r="C75" s="46"/>
      <c r="D75" s="46"/>
      <c r="E75" s="46"/>
      <c r="F75" s="46"/>
      <c r="G75" s="46"/>
      <c r="H75" s="46"/>
      <c r="I75" s="46"/>
    </row>
    <row r="76" spans="1:9" ht="15">
      <c r="A76" s="46"/>
      <c r="B76" s="46"/>
      <c r="C76" s="46"/>
      <c r="D76" s="46"/>
      <c r="E76" s="46"/>
      <c r="F76" s="46"/>
      <c r="G76" s="46"/>
      <c r="H76" s="46"/>
      <c r="I76" s="46"/>
    </row>
    <row r="77" spans="1:9" ht="15">
      <c r="A77" s="46"/>
      <c r="B77" s="46"/>
      <c r="C77" s="46"/>
      <c r="D77" s="46"/>
      <c r="E77" s="46"/>
      <c r="F77" s="46"/>
      <c r="G77" s="46"/>
      <c r="H77" s="46"/>
      <c r="I77" s="46"/>
    </row>
    <row r="78" spans="1:9" ht="15">
      <c r="A78" s="46"/>
      <c r="B78" s="46"/>
      <c r="C78" s="46"/>
      <c r="D78" s="46"/>
      <c r="E78" s="46"/>
      <c r="F78" s="46"/>
      <c r="G78" s="46"/>
      <c r="H78" s="46"/>
      <c r="I78" s="46"/>
    </row>
    <row r="79" spans="1:9" ht="15">
      <c r="A79" s="46"/>
      <c r="B79" s="46"/>
      <c r="C79" s="46"/>
      <c r="D79" s="46"/>
      <c r="E79" s="46"/>
      <c r="F79" s="46"/>
      <c r="G79" s="46"/>
      <c r="H79" s="46"/>
      <c r="I79" s="46"/>
    </row>
    <row r="80" spans="1:9" ht="15">
      <c r="A80" s="46"/>
      <c r="B80" s="46"/>
      <c r="C80" s="46"/>
      <c r="D80" s="46"/>
      <c r="E80" s="46"/>
      <c r="F80" s="46"/>
      <c r="G80" s="46"/>
      <c r="H80" s="46"/>
      <c r="I80" s="46"/>
    </row>
    <row r="81" spans="1:9" ht="15">
      <c r="A81" s="46"/>
      <c r="B81" s="46"/>
      <c r="C81" s="46"/>
      <c r="D81" s="46"/>
      <c r="E81" s="46"/>
      <c r="F81" s="46"/>
      <c r="G81" s="46"/>
      <c r="H81" s="46"/>
      <c r="I81" s="46"/>
    </row>
    <row r="82" spans="1:9" ht="15">
      <c r="A82" s="46"/>
      <c r="B82" s="46"/>
      <c r="C82" s="46"/>
      <c r="D82" s="46"/>
      <c r="E82" s="46"/>
      <c r="F82" s="46"/>
      <c r="G82" s="46"/>
      <c r="H82" s="46"/>
      <c r="I82" s="46"/>
    </row>
    <row r="83" spans="1:9" ht="15">
      <c r="A83" s="46"/>
      <c r="B83" s="46"/>
      <c r="C83" s="46"/>
      <c r="D83" s="46"/>
      <c r="E83" s="46"/>
      <c r="F83" s="46"/>
      <c r="G83" s="46"/>
      <c r="H83" s="46"/>
      <c r="I83" s="46"/>
    </row>
    <row r="84" spans="1:9" ht="15">
      <c r="A84" s="46"/>
      <c r="B84" s="46"/>
      <c r="C84" s="46"/>
      <c r="D84" s="46"/>
      <c r="E84" s="46"/>
      <c r="F84" s="46"/>
      <c r="G84" s="46"/>
      <c r="H84" s="46"/>
      <c r="I84" s="46"/>
    </row>
    <row r="85" spans="1:9" ht="15">
      <c r="A85" s="46"/>
      <c r="B85" s="46"/>
      <c r="C85" s="46"/>
      <c r="D85" s="46"/>
      <c r="E85" s="46"/>
      <c r="F85" s="46"/>
      <c r="G85" s="46"/>
      <c r="H85" s="46"/>
      <c r="I85" s="46"/>
    </row>
    <row r="86" spans="1:9" ht="15">
      <c r="A86" s="46"/>
      <c r="B86" s="46"/>
      <c r="C86" s="46"/>
      <c r="D86" s="46"/>
      <c r="E86" s="46"/>
      <c r="F86" s="46"/>
      <c r="G86" s="46"/>
      <c r="H86" s="46"/>
      <c r="I86" s="46"/>
    </row>
    <row r="87" spans="1:9" ht="15">
      <c r="A87" s="46"/>
      <c r="B87" s="46"/>
      <c r="C87" s="46"/>
      <c r="D87" s="46"/>
      <c r="E87" s="46"/>
      <c r="F87" s="46"/>
      <c r="G87" s="46"/>
      <c r="H87" s="46"/>
      <c r="I87" s="46"/>
    </row>
    <row r="88" spans="1:9" ht="15">
      <c r="A88" s="46"/>
      <c r="B88" s="46"/>
      <c r="C88" s="46"/>
      <c r="D88" s="46"/>
      <c r="E88" s="46"/>
      <c r="F88" s="46"/>
      <c r="G88" s="46"/>
      <c r="H88" s="46"/>
      <c r="I88" s="46"/>
    </row>
    <row r="89" spans="1:9" ht="15">
      <c r="A89" s="46"/>
      <c r="B89" s="46"/>
      <c r="C89" s="46"/>
      <c r="D89" s="46"/>
      <c r="E89" s="46"/>
      <c r="F89" s="46"/>
      <c r="G89" s="46"/>
      <c r="H89" s="46"/>
      <c r="I89" s="46"/>
    </row>
    <row r="90" spans="1:9" ht="15">
      <c r="A90" s="46"/>
      <c r="B90" s="46"/>
      <c r="C90" s="46"/>
      <c r="D90" s="46"/>
      <c r="E90" s="46"/>
      <c r="F90" s="46"/>
      <c r="G90" s="46"/>
      <c r="H90" s="46"/>
      <c r="I90" s="46"/>
    </row>
    <row r="91" spans="1:9" ht="15">
      <c r="A91" s="46"/>
      <c r="B91" s="46"/>
      <c r="C91" s="46"/>
      <c r="D91" s="46"/>
      <c r="E91" s="46"/>
      <c r="F91" s="46"/>
      <c r="G91" s="46"/>
      <c r="H91" s="46"/>
      <c r="I91" s="46"/>
    </row>
    <row r="92" spans="1:9" ht="15">
      <c r="A92" s="46"/>
      <c r="B92" s="46"/>
      <c r="C92" s="46"/>
      <c r="D92" s="46"/>
      <c r="E92" s="46"/>
      <c r="F92" s="46"/>
      <c r="G92" s="46"/>
      <c r="H92" s="46"/>
      <c r="I92" s="46"/>
    </row>
    <row r="93" spans="1:9" ht="15">
      <c r="A93" s="46"/>
      <c r="B93" s="46"/>
      <c r="C93" s="46"/>
      <c r="D93" s="46"/>
      <c r="E93" s="46"/>
      <c r="F93" s="46"/>
      <c r="G93" s="46"/>
      <c r="H93" s="46"/>
      <c r="I93" s="46"/>
    </row>
    <row r="94" spans="1:9" ht="15">
      <c r="A94" s="46"/>
      <c r="B94" s="46"/>
      <c r="C94" s="46"/>
      <c r="D94" s="46"/>
      <c r="E94" s="46"/>
      <c r="F94" s="46"/>
      <c r="G94" s="46"/>
      <c r="H94" s="46"/>
      <c r="I94" s="46"/>
    </row>
    <row r="95" spans="1:9" ht="15">
      <c r="A95" s="46"/>
      <c r="B95" s="46"/>
      <c r="C95" s="46"/>
      <c r="D95" s="46"/>
      <c r="E95" s="46"/>
      <c r="F95" s="46"/>
      <c r="G95" s="46"/>
      <c r="H95" s="46"/>
      <c r="I95" s="46"/>
    </row>
    <row r="96" spans="1:9" ht="1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5">
      <c r="A97" s="46"/>
      <c r="B97" s="46"/>
      <c r="C97" s="46"/>
      <c r="D97" s="46"/>
      <c r="E97" s="46"/>
      <c r="F97" s="46"/>
      <c r="G97" s="46"/>
      <c r="H97" s="46"/>
      <c r="I97" s="46"/>
    </row>
    <row r="98" spans="1:9" ht="15">
      <c r="A98" s="46"/>
      <c r="B98" s="46"/>
      <c r="C98" s="46"/>
      <c r="D98" s="46"/>
      <c r="E98" s="46"/>
      <c r="F98" s="46"/>
      <c r="G98" s="46"/>
      <c r="H98" s="46"/>
      <c r="I98" s="46"/>
    </row>
    <row r="99" spans="1:9" ht="15">
      <c r="A99" s="46"/>
      <c r="B99" s="46"/>
      <c r="C99" s="46"/>
      <c r="D99" s="46"/>
      <c r="E99" s="46"/>
      <c r="F99" s="46"/>
      <c r="G99" s="46"/>
      <c r="H99" s="46"/>
      <c r="I99" s="46"/>
    </row>
    <row r="100" spans="1:9" ht="1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ht="15">
      <c r="A101" s="46"/>
      <c r="B101" s="46"/>
      <c r="C101" s="46"/>
      <c r="D101" s="46"/>
      <c r="E101" s="46"/>
      <c r="F101" s="46"/>
      <c r="G101" s="46"/>
      <c r="H101" s="46"/>
      <c r="I101" s="46"/>
    </row>
    <row r="102" spans="1:9" ht="1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ht="15">
      <c r="A103" s="46"/>
      <c r="B103" s="46"/>
      <c r="C103" s="46"/>
      <c r="D103" s="46"/>
      <c r="E103" s="46"/>
      <c r="F103" s="46"/>
      <c r="G103" s="46"/>
      <c r="H103" s="46"/>
      <c r="I103" s="46"/>
    </row>
    <row r="104" spans="1:9" ht="15">
      <c r="A104" s="46"/>
      <c r="B104" s="46"/>
      <c r="C104" s="46"/>
      <c r="D104" s="46"/>
      <c r="E104" s="46"/>
      <c r="F104" s="46"/>
      <c r="G104" s="46"/>
      <c r="H104" s="46"/>
      <c r="I104" s="46"/>
    </row>
    <row r="105" spans="1:9" ht="1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9" ht="1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ht="1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ht="1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ht="1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ht="1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ht="1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ht="15">
      <c r="A112" s="46"/>
      <c r="B112" s="46"/>
      <c r="C112" s="46"/>
      <c r="D112" s="46"/>
      <c r="E112" s="46"/>
      <c r="F112" s="46"/>
      <c r="G112" s="46"/>
      <c r="H112" s="46"/>
      <c r="I112" s="46"/>
    </row>
    <row r="113" spans="1:9" ht="1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ht="1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ht="1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ht="15">
      <c r="A117" s="46"/>
      <c r="B117" s="46"/>
      <c r="C117" s="46"/>
      <c r="D117" s="46"/>
      <c r="E117" s="46"/>
      <c r="F117" s="46"/>
      <c r="G117" s="46"/>
      <c r="H117" s="46"/>
      <c r="I117" s="46"/>
    </row>
    <row r="118" spans="1:9" ht="15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1:9" ht="1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ht="15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ht="1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ht="15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ht="1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ht="1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ht="15">
      <c r="A125" s="46"/>
      <c r="B125" s="46"/>
      <c r="C125" s="46"/>
      <c r="D125" s="46"/>
      <c r="E125" s="46"/>
      <c r="F125" s="46"/>
      <c r="G125" s="46"/>
      <c r="H125" s="46"/>
      <c r="I125" s="46"/>
    </row>
    <row r="126" spans="1:9" ht="15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ht="15">
      <c r="A127" s="46"/>
      <c r="B127" s="46"/>
      <c r="C127" s="46"/>
      <c r="D127" s="46"/>
      <c r="E127" s="46"/>
      <c r="F127" s="46"/>
      <c r="G127" s="46"/>
      <c r="H127" s="46"/>
      <c r="I127" s="46"/>
    </row>
    <row r="128" spans="1:9" ht="15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ht="15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ht="15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ht="15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ht="15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ht="15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ht="1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ht="15">
      <c r="A135" s="46"/>
      <c r="B135" s="46"/>
      <c r="C135" s="46"/>
      <c r="D135" s="46"/>
      <c r="E135" s="46"/>
      <c r="F135" s="46"/>
      <c r="G135" s="46"/>
      <c r="H135" s="46"/>
      <c r="I135" s="46"/>
    </row>
    <row r="136" spans="1:9" ht="1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ht="15">
      <c r="A137" s="46"/>
      <c r="B137" s="46"/>
      <c r="C137" s="46"/>
      <c r="D137" s="46"/>
      <c r="E137" s="46"/>
      <c r="F137" s="46"/>
      <c r="G137" s="46"/>
      <c r="H137" s="46"/>
      <c r="I137" s="46"/>
    </row>
    <row r="138" spans="1:9" ht="15">
      <c r="A138" s="46"/>
      <c r="B138" s="46"/>
      <c r="C138" s="46"/>
      <c r="D138" s="46"/>
      <c r="E138" s="46"/>
      <c r="F138" s="46"/>
      <c r="G138" s="46"/>
      <c r="H138" s="46"/>
      <c r="I138" s="46"/>
    </row>
    <row r="139" spans="1:9" ht="1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ht="15">
      <c r="A140" s="46"/>
      <c r="B140" s="46"/>
      <c r="C140" s="46"/>
      <c r="D140" s="46"/>
      <c r="E140" s="46"/>
      <c r="F140" s="46"/>
      <c r="G140" s="46"/>
      <c r="H140" s="46"/>
      <c r="I140" s="46"/>
    </row>
    <row r="141" spans="1:9" ht="15">
      <c r="A141" s="46"/>
      <c r="B141" s="46"/>
      <c r="C141" s="46"/>
      <c r="D141" s="46"/>
      <c r="E141" s="46"/>
      <c r="F141" s="46"/>
      <c r="G141" s="46"/>
      <c r="H141" s="46"/>
      <c r="I141" s="46"/>
    </row>
    <row r="142" spans="1:9" ht="15">
      <c r="A142" s="46"/>
      <c r="B142" s="46"/>
      <c r="C142" s="46"/>
      <c r="D142" s="46"/>
      <c r="E142" s="46"/>
      <c r="F142" s="46"/>
      <c r="G142" s="46"/>
      <c r="H142" s="46"/>
      <c r="I142" s="46"/>
    </row>
    <row r="143" spans="1:9" ht="15">
      <c r="A143" s="46"/>
      <c r="B143" s="46"/>
      <c r="C143" s="46"/>
      <c r="D143" s="46"/>
      <c r="E143" s="46"/>
      <c r="F143" s="46"/>
      <c r="G143" s="46"/>
      <c r="H143" s="46"/>
      <c r="I143" s="46"/>
    </row>
    <row r="144" spans="1:9" ht="15">
      <c r="A144" s="46"/>
      <c r="B144" s="46"/>
      <c r="C144" s="46"/>
      <c r="D144" s="46"/>
      <c r="E144" s="46"/>
      <c r="F144" s="46"/>
      <c r="G144" s="46"/>
      <c r="H144" s="46"/>
      <c r="I144" s="46"/>
    </row>
    <row r="145" spans="1:9" ht="15">
      <c r="A145" s="46"/>
      <c r="B145" s="46"/>
      <c r="C145" s="46"/>
      <c r="D145" s="46"/>
      <c r="E145" s="46"/>
      <c r="F145" s="46"/>
      <c r="G145" s="46"/>
      <c r="H145" s="46"/>
      <c r="I145" s="46"/>
    </row>
    <row r="146" spans="1:9" ht="15">
      <c r="A146" s="46"/>
      <c r="B146" s="46"/>
      <c r="C146" s="46"/>
      <c r="D146" s="46"/>
      <c r="E146" s="46"/>
      <c r="F146" s="46"/>
      <c r="G146" s="46"/>
      <c r="H146" s="46"/>
      <c r="I146" s="46"/>
    </row>
    <row r="147" spans="1:9" ht="15">
      <c r="A147" s="46"/>
      <c r="B147" s="46"/>
      <c r="C147" s="46"/>
      <c r="D147" s="46"/>
      <c r="E147" s="46"/>
      <c r="F147" s="46"/>
      <c r="G147" s="46"/>
      <c r="H147" s="46"/>
      <c r="I147" s="46"/>
    </row>
    <row r="148" spans="1:9" ht="15">
      <c r="A148" s="46"/>
      <c r="B148" s="46"/>
      <c r="C148" s="46"/>
      <c r="D148" s="46"/>
      <c r="E148" s="46"/>
      <c r="F148" s="46"/>
      <c r="G148" s="46"/>
      <c r="H148" s="46"/>
      <c r="I148" s="46"/>
    </row>
    <row r="149" spans="1:9" ht="15">
      <c r="A149" s="46"/>
      <c r="B149" s="46"/>
      <c r="C149" s="46"/>
      <c r="D149" s="46"/>
      <c r="E149" s="46"/>
      <c r="F149" s="46"/>
      <c r="G149" s="46"/>
      <c r="H149" s="46"/>
      <c r="I149" s="46"/>
    </row>
    <row r="150" spans="1:9" ht="15">
      <c r="A150" s="46"/>
      <c r="B150" s="46"/>
      <c r="C150" s="46"/>
      <c r="D150" s="46"/>
      <c r="E150" s="46"/>
      <c r="F150" s="46"/>
      <c r="G150" s="46"/>
      <c r="H150" s="46"/>
      <c r="I150" s="46"/>
    </row>
    <row r="151" spans="1:9" ht="15">
      <c r="A151" s="46"/>
      <c r="B151" s="46"/>
      <c r="C151" s="46"/>
      <c r="D151" s="46"/>
      <c r="E151" s="46"/>
      <c r="F151" s="46"/>
      <c r="G151" s="46"/>
      <c r="H151" s="46"/>
      <c r="I151" s="46"/>
    </row>
    <row r="152" spans="1:9" ht="15">
      <c r="A152" s="46"/>
      <c r="B152" s="46"/>
      <c r="C152" s="46"/>
      <c r="D152" s="46"/>
      <c r="E152" s="46"/>
      <c r="F152" s="46"/>
      <c r="G152" s="46"/>
      <c r="H152" s="46"/>
      <c r="I152" s="46"/>
    </row>
    <row r="153" spans="1:9" ht="15">
      <c r="A153" s="46"/>
      <c r="B153" s="46"/>
      <c r="C153" s="46"/>
      <c r="D153" s="46"/>
      <c r="E153" s="46"/>
      <c r="F153" s="46"/>
      <c r="G153" s="46"/>
      <c r="H153" s="46"/>
      <c r="I153" s="46"/>
    </row>
    <row r="154" spans="1:9" ht="15">
      <c r="A154" s="46"/>
      <c r="B154" s="46"/>
      <c r="C154" s="46"/>
      <c r="D154" s="46"/>
      <c r="E154" s="46"/>
      <c r="F154" s="46"/>
      <c r="G154" s="46"/>
      <c r="H154" s="46"/>
      <c r="I154" s="46"/>
    </row>
    <row r="155" spans="1:9" ht="15">
      <c r="A155" s="46"/>
      <c r="B155" s="46"/>
      <c r="C155" s="46"/>
      <c r="D155" s="46"/>
      <c r="E155" s="46"/>
      <c r="F155" s="46"/>
      <c r="G155" s="46"/>
      <c r="H155" s="46"/>
      <c r="I155" s="46"/>
    </row>
    <row r="156" spans="1:9" ht="15">
      <c r="A156" s="46"/>
      <c r="B156" s="46"/>
      <c r="C156" s="46"/>
      <c r="D156" s="46"/>
      <c r="E156" s="46"/>
      <c r="F156" s="46"/>
      <c r="G156" s="46"/>
      <c r="H156" s="46"/>
      <c r="I156" s="46"/>
    </row>
    <row r="157" spans="1:9" ht="15">
      <c r="A157" s="46"/>
      <c r="B157" s="46"/>
      <c r="C157" s="46"/>
      <c r="D157" s="46"/>
      <c r="E157" s="46"/>
      <c r="F157" s="46"/>
      <c r="G157" s="46"/>
      <c r="H157" s="46"/>
      <c r="I157" s="46"/>
    </row>
    <row r="158" spans="1:9" ht="15">
      <c r="A158" s="46"/>
      <c r="B158" s="46"/>
      <c r="C158" s="46"/>
      <c r="D158" s="46"/>
      <c r="E158" s="46"/>
      <c r="F158" s="46"/>
      <c r="G158" s="46"/>
      <c r="H158" s="46"/>
      <c r="I158" s="46"/>
    </row>
    <row r="159" spans="1:9" ht="15">
      <c r="A159" s="46"/>
      <c r="B159" s="46"/>
      <c r="C159" s="46"/>
      <c r="D159" s="46"/>
      <c r="E159" s="46"/>
      <c r="F159" s="46"/>
      <c r="G159" s="46"/>
      <c r="H159" s="46"/>
      <c r="I159" s="46"/>
    </row>
    <row r="160" spans="1:9" ht="15">
      <c r="A160" s="46"/>
      <c r="B160" s="46"/>
      <c r="C160" s="46"/>
      <c r="D160" s="46"/>
      <c r="E160" s="46"/>
      <c r="F160" s="46"/>
      <c r="G160" s="46"/>
      <c r="H160" s="46"/>
      <c r="I160" s="46"/>
    </row>
    <row r="161" spans="1:9" ht="15">
      <c r="A161" s="46"/>
      <c r="B161" s="46"/>
      <c r="C161" s="46"/>
      <c r="D161" s="46"/>
      <c r="E161" s="46"/>
      <c r="F161" s="46"/>
      <c r="G161" s="46"/>
      <c r="H161" s="46"/>
      <c r="I161" s="46"/>
    </row>
    <row r="162" spans="1:9" ht="15">
      <c r="A162" s="46"/>
      <c r="B162" s="46"/>
      <c r="C162" s="46"/>
      <c r="D162" s="46"/>
      <c r="E162" s="46"/>
      <c r="F162" s="46"/>
      <c r="G162" s="46"/>
      <c r="H162" s="46"/>
      <c r="I162" s="46"/>
    </row>
  </sheetData>
  <sheetProtection/>
  <mergeCells count="12">
    <mergeCell ref="C9:E9"/>
    <mergeCell ref="G5:H5"/>
    <mergeCell ref="D10:D11"/>
    <mergeCell ref="E10:E11"/>
    <mergeCell ref="A9:A11"/>
    <mergeCell ref="A3:H3"/>
    <mergeCell ref="F9:G9"/>
    <mergeCell ref="H9:H11"/>
    <mergeCell ref="F10:F11"/>
    <mergeCell ref="C10:C11"/>
    <mergeCell ref="G10:G11"/>
    <mergeCell ref="B9:B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B35:G35 B26:G28 B37:G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2013-07-12T13:53:35Z</cp:lastPrinted>
  <dcterms:created xsi:type="dcterms:W3CDTF">2004-03-04T10:58:58Z</dcterms:created>
  <dcterms:modified xsi:type="dcterms:W3CDTF">2017-03-27T11:38:42Z</dcterms:modified>
  <cp:category/>
  <cp:version/>
  <cp:contentType/>
  <cp:contentStatus/>
</cp:coreProperties>
</file>