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<sst xmlns="http://schemas.openxmlformats.org/spreadsheetml/2006/main" count="3151" uniqueCount="1499">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</sst>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43831</v>
      </c>
    </row>
    <row r="7" spans="2:3" ht="15">
      <c r="B7" s="24" t="s">
        <v>234</v>
      </c>
      <c r="C7" s="266">
        <v>44196</v>
      </c>
    </row>
    <row r="8" spans="2:3" ht="15">
      <c r="B8" s="24" t="s">
        <v>235</v>
      </c>
      <c r="C8" s="266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1484</v>
      </c>
    </row>
    <row r="12" spans="2:3" ht="15">
      <c r="B12" s="24" t="s">
        <v>238</v>
      </c>
      <c r="C12" s="267" t="s">
        <v>1485</v>
      </c>
    </row>
    <row r="13" spans="2:3" ht="15">
      <c r="B13" s="24" t="s">
        <v>239</v>
      </c>
      <c r="C13" s="267" t="s">
        <v>1486</v>
      </c>
    </row>
    <row r="14" spans="2:3" ht="15">
      <c r="B14" s="24" t="s">
        <v>240</v>
      </c>
      <c r="C14" s="267" t="s">
        <v>1487</v>
      </c>
    </row>
    <row r="15" spans="2:3" ht="15">
      <c r="B15" s="24" t="s">
        <v>241</v>
      </c>
      <c r="C15" s="267" t="s">
        <v>1488</v>
      </c>
    </row>
    <row r="16" spans="2:3" ht="15">
      <c r="B16" s="27" t="s">
        <v>242</v>
      </c>
      <c r="C16" s="268" t="s">
        <v>1489</v>
      </c>
    </row>
    <row r="17" spans="2:3" ht="15">
      <c r="B17" s="27" t="s">
        <v>243</v>
      </c>
      <c r="C17" s="490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1491</v>
      </c>
    </row>
    <row r="21" spans="2:3" ht="15">
      <c r="B21" s="24" t="s">
        <v>238</v>
      </c>
      <c r="C21" s="267" t="s">
        <v>1492</v>
      </c>
    </row>
    <row r="22" spans="2:3" ht="15">
      <c r="B22" s="24" t="s">
        <v>239</v>
      </c>
      <c r="C22" s="267" t="s">
        <v>1493</v>
      </c>
    </row>
    <row r="23" spans="2:3" ht="15">
      <c r="B23" s="24" t="s">
        <v>246</v>
      </c>
      <c r="C23" s="267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1495</v>
      </c>
    </row>
    <row r="27" spans="2:3" ht="15">
      <c r="B27" s="27" t="s">
        <v>249</v>
      </c>
      <c r="C27" s="268" t="s">
        <v>1496</v>
      </c>
    </row>
    <row r="28" spans="2:3" ht="15">
      <c r="B28" s="27" t="s">
        <v>242</v>
      </c>
      <c r="C28" s="268" t="s">
        <v>1497</v>
      </c>
    </row>
    <row r="29" spans="2:3" ht="15">
      <c r="B29" s="27" t="s">
        <v>243</v>
      </c>
      <c r="C29" s="490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6" t="s">
        <v>1365</v>
      </c>
      <c r="C35" s="555" t="s">
        <v>1350</v>
      </c>
    </row>
    <row r="36" spans="2:3" ht="15">
      <c r="B36" s="556" t="s">
        <v>1377</v>
      </c>
      <c r="C36" s="555" t="s">
        <v>955</v>
      </c>
    </row>
    <row r="37" spans="2:3" ht="15">
      <c r="B37" s="556" t="s">
        <v>1426</v>
      </c>
      <c r="C37" s="555" t="s">
        <v>1375</v>
      </c>
    </row>
    <row r="38" spans="2:3" ht="15">
      <c r="B38" s="556" t="s">
        <v>1378</v>
      </c>
      <c r="C38" s="555" t="s">
        <v>1376</v>
      </c>
    </row>
    <row r="39" spans="2:3" ht="30.75">
      <c r="B39" s="556" t="s">
        <v>1379</v>
      </c>
      <c r="C39" s="555" t="s">
        <v>1417</v>
      </c>
    </row>
    <row r="40" spans="2:3" ht="15">
      <c r="B40" s="556" t="s">
        <v>1380</v>
      </c>
      <c r="C40" s="557" t="s">
        <v>252</v>
      </c>
    </row>
    <row r="41" spans="2:3" ht="15">
      <c r="B41" s="556" t="s">
        <v>1381</v>
      </c>
      <c r="C41" s="558" t="s">
        <v>253</v>
      </c>
    </row>
    <row r="42" spans="2:3" ht="15">
      <c r="B42" s="556" t="s">
        <v>1382</v>
      </c>
      <c r="C42" s="558" t="s">
        <v>256</v>
      </c>
    </row>
    <row r="43" spans="2:3" ht="15">
      <c r="B43" s="556" t="s">
        <v>1383</v>
      </c>
      <c r="C43" s="558" t="s">
        <v>1471</v>
      </c>
    </row>
    <row r="44" spans="2:3" ht="62.25">
      <c r="B44" s="556" t="s">
        <v>1384</v>
      </c>
      <c r="C44" s="559" t="s">
        <v>948</v>
      </c>
    </row>
    <row r="45" spans="2:3" ht="30.75">
      <c r="B45" s="556" t="s">
        <v>1385</v>
      </c>
      <c r="C45" s="559" t="s">
        <v>1345</v>
      </c>
    </row>
    <row r="46" spans="2:3" ht="30.7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0" t="str">
        <f>CONCATENATE("на ",UPPER(dfName))</f>
        <v>на ДФ ДСК СТАБИЛНОСТ - ЕВРОПЕЙСКИ АКЦИИ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31.12.2020 г.</v>
      </c>
      <c r="C4" s="660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">
      <c r="A10" s="306"/>
      <c r="B10" s="53"/>
      <c r="C10" s="580"/>
      <c r="D10" s="306"/>
      <c r="E10" s="306"/>
      <c r="F10" s="619">
        <f>E10/'1-SB'!$C$47</f>
        <v>0</v>
      </c>
    </row>
    <row r="11" spans="1:6" ht="15">
      <c r="A11" s="306"/>
      <c r="B11" s="53"/>
      <c r="C11" s="580"/>
      <c r="D11" s="306"/>
      <c r="E11" s="306"/>
      <c r="F11" s="619">
        <f>E11/'1-SB'!$C$47</f>
        <v>0</v>
      </c>
    </row>
    <row r="12" spans="1:6" ht="15">
      <c r="A12" s="306"/>
      <c r="B12" s="53"/>
      <c r="C12" s="580"/>
      <c r="D12" s="306"/>
      <c r="E12" s="306"/>
      <c r="F12" s="619">
        <f>E12/'1-SB'!$C$47</f>
        <v>0</v>
      </c>
    </row>
    <row r="13" spans="1:6" ht="15">
      <c r="A13" s="306"/>
      <c r="B13" s="53"/>
      <c r="C13" s="580"/>
      <c r="D13" s="306"/>
      <c r="E13" s="306"/>
      <c r="F13" s="619">
        <f>E13/'1-SB'!$C$47</f>
        <v>0</v>
      </c>
    </row>
    <row r="14" spans="1:6" ht="15">
      <c r="A14" s="306"/>
      <c r="B14" s="53"/>
      <c r="C14" s="580"/>
      <c r="D14" s="306"/>
      <c r="E14" s="306"/>
      <c r="F14" s="619">
        <f>E14/'1-SB'!$C$47</f>
        <v>0</v>
      </c>
    </row>
    <row r="15" spans="1:6" ht="15">
      <c r="A15" s="306"/>
      <c r="B15" s="53"/>
      <c r="C15" s="580"/>
      <c r="D15" s="306"/>
      <c r="E15" s="306"/>
      <c r="F15" s="619">
        <f>E15/'1-SB'!$C$47</f>
        <v>0</v>
      </c>
    </row>
    <row r="16" spans="1:6" ht="15">
      <c r="A16" s="306"/>
      <c r="B16" s="53"/>
      <c r="C16" s="580"/>
      <c r="D16" s="306"/>
      <c r="E16" s="306"/>
      <c r="F16" s="619">
        <f>E16/'1-SB'!$C$47</f>
        <v>0</v>
      </c>
    </row>
    <row r="17" spans="1:6" ht="15">
      <c r="A17" s="306"/>
      <c r="B17" s="53"/>
      <c r="C17" s="580"/>
      <c r="D17" s="306"/>
      <c r="E17" s="306"/>
      <c r="F17" s="619">
        <f>E17/'1-SB'!$C$47</f>
        <v>0</v>
      </c>
    </row>
    <row r="18" spans="1:6" ht="15">
      <c r="A18" s="306"/>
      <c r="B18" s="53"/>
      <c r="C18" s="580"/>
      <c r="D18" s="306"/>
      <c r="E18" s="231"/>
      <c r="F18" s="619">
        <f>E18/'1-SB'!$C$47</f>
        <v>0</v>
      </c>
    </row>
    <row r="19" spans="1:6" ht="15">
      <c r="A19" s="306"/>
      <c r="B19" s="53"/>
      <c r="C19" s="580"/>
      <c r="D19" s="306"/>
      <c r="E19" s="231"/>
      <c r="F19" s="619">
        <f>E19/'1-SB'!$C$47</f>
        <v>0</v>
      </c>
    </row>
    <row r="20" spans="1:6" ht="15">
      <c r="A20" s="306"/>
      <c r="B20" s="53"/>
      <c r="C20" s="580"/>
      <c r="D20" s="306"/>
      <c r="E20" s="306"/>
      <c r="F20" s="619">
        <f>E20/'1-SB'!$C$47</f>
        <v>0</v>
      </c>
    </row>
    <row r="21" spans="1:6" ht="15">
      <c r="A21" s="306"/>
      <c r="B21" s="53"/>
      <c r="C21" s="580"/>
      <c r="D21" s="306"/>
      <c r="E21" s="306"/>
      <c r="F21" s="619">
        <f>E21/'1-SB'!$C$47</f>
        <v>0</v>
      </c>
    </row>
    <row r="22" spans="1:6" ht="15">
      <c r="A22" s="306"/>
      <c r="B22" s="53"/>
      <c r="C22" s="580"/>
      <c r="D22" s="306"/>
      <c r="E22" s="306"/>
      <c r="F22" s="619">
        <f>E22/'1-SB'!$C$47</f>
        <v>0</v>
      </c>
    </row>
    <row r="23" spans="1:6" ht="15">
      <c r="A23" s="306"/>
      <c r="B23" s="53"/>
      <c r="C23" s="580"/>
      <c r="D23" s="306"/>
      <c r="E23" s="306"/>
      <c r="F23" s="619">
        <f>E23/'1-SB'!$C$47</f>
        <v>0</v>
      </c>
    </row>
    <row r="24" spans="1:6" ht="15">
      <c r="A24" s="306"/>
      <c r="B24" s="53"/>
      <c r="C24" s="580"/>
      <c r="D24" s="306"/>
      <c r="E24" s="306"/>
      <c r="F24" s="619">
        <f>E24/'1-SB'!$C$47</f>
        <v>0</v>
      </c>
    </row>
    <row r="25" spans="1:6" ht="15">
      <c r="A25" s="306"/>
      <c r="B25" s="53"/>
      <c r="C25" s="580"/>
      <c r="D25" s="306"/>
      <c r="E25" s="306"/>
      <c r="F25" s="619">
        <f>E25/'1-SB'!$C$47</f>
        <v>0</v>
      </c>
    </row>
    <row r="26" spans="1:6" ht="15">
      <c r="A26" s="306"/>
      <c r="B26" s="53"/>
      <c r="C26" s="580"/>
      <c r="D26" s="306"/>
      <c r="E26" s="306"/>
      <c r="F26" s="619">
        <f>E26/'1-SB'!$C$47</f>
        <v>0</v>
      </c>
    </row>
    <row r="27" spans="1:6" ht="15">
      <c r="A27" s="306"/>
      <c r="B27" s="53"/>
      <c r="C27" s="580"/>
      <c r="D27" s="306"/>
      <c r="E27" s="306"/>
      <c r="F27" s="619">
        <f>E27/'1-SB'!$C$47</f>
        <v>0</v>
      </c>
    </row>
    <row r="28" spans="1:6" ht="15">
      <c r="A28" s="306"/>
      <c r="B28" s="53"/>
      <c r="C28" s="580"/>
      <c r="D28" s="306"/>
      <c r="E28" s="306"/>
      <c r="F28" s="619">
        <f>E28/'1-SB'!$C$47</f>
        <v>0</v>
      </c>
    </row>
    <row r="29" spans="1:6" ht="15">
      <c r="A29" s="309"/>
      <c r="B29" s="292"/>
      <c r="C29" s="580"/>
      <c r="D29" s="309"/>
      <c r="E29" s="309"/>
      <c r="F29" s="620">
        <f>E29/'1-SB'!$C$47</f>
        <v>0</v>
      </c>
    </row>
    <row r="30" ht="1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6">
      <selection activeCell="G29" sqref="G29:G30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">
      <c r="A3" s="697" t="str">
        <f>CONCATENATE("на ",UPPER(dfName))</f>
        <v>на ДФ ДСК СТАБИЛНОСТ - ЕВРОПЕЙСКИ АКЦИИ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6" t="s">
        <v>914</v>
      </c>
      <c r="F4" s="224">
        <f>ReportedCompletionDate</f>
        <v>44274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"/>
    <row r="9" s="545" customFormat="1" ht="15"/>
    <row r="10" spans="1:7" s="545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"/>
    <row r="113" s="545" customFormat="1" ht="15"/>
    <row r="114" s="545" customFormat="1" ht="15"/>
    <row r="115" s="545" customFormat="1" ht="1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">
      <c r="C117" s="696"/>
      <c r="D117" s="696"/>
      <c r="E117" s="696"/>
      <c r="F117" s="696"/>
      <c r="G117" s="696"/>
    </row>
    <row r="118" spans="3:7" s="545" customFormat="1" ht="15">
      <c r="C118" s="696"/>
      <c r="D118" s="696"/>
      <c r="E118" s="696"/>
      <c r="F118" s="696"/>
      <c r="G118" s="696"/>
    </row>
    <row r="119" spans="3:7" s="545" customFormat="1" ht="1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">
      <c r="A128" s="56"/>
      <c r="B128" s="56"/>
      <c r="C128" s="56"/>
      <c r="D128" s="57"/>
      <c r="E128" s="57"/>
      <c r="F128" s="304"/>
      <c r="G128" s="57"/>
    </row>
    <row r="129" spans="1:7" ht="15">
      <c r="A129" s="56"/>
      <c r="B129" s="56"/>
      <c r="C129" s="56"/>
      <c r="D129" s="57"/>
      <c r="E129" s="57"/>
      <c r="F129" s="304"/>
      <c r="G129" s="57"/>
    </row>
    <row r="130" spans="1:7" ht="1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31.12.2020 г.</v>
      </c>
      <c r="B4" s="698"/>
      <c r="C4" s="698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5.7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">
      <c r="A11" s="589"/>
      <c r="B11" s="275"/>
      <c r="C11" s="277"/>
      <c r="D11" s="276"/>
      <c r="E11" s="596"/>
    </row>
    <row r="12" spans="1:5" s="545" customFormat="1" ht="15">
      <c r="A12" s="590"/>
      <c r="B12" s="277"/>
      <c r="C12" s="277"/>
      <c r="D12" s="278"/>
      <c r="E12" s="597"/>
    </row>
    <row r="13" spans="1:5" s="545" customFormat="1" ht="15">
      <c r="A13" s="590"/>
      <c r="B13" s="277"/>
      <c r="C13" s="277"/>
      <c r="D13" s="278"/>
      <c r="E13" s="597"/>
    </row>
    <row r="14" spans="1:5" s="545" customFormat="1" ht="15">
      <c r="A14" s="590"/>
      <c r="B14" s="277"/>
      <c r="C14" s="277"/>
      <c r="D14" s="278"/>
      <c r="E14" s="597"/>
    </row>
    <row r="15" spans="1:5" s="545" customFormat="1" ht="15">
      <c r="A15" s="590"/>
      <c r="B15" s="279"/>
      <c r="C15" s="277"/>
      <c r="D15" s="278"/>
      <c r="E15" s="597"/>
    </row>
    <row r="16" spans="1:5" s="545" customFormat="1" ht="15">
      <c r="A16" s="590"/>
      <c r="B16" s="279"/>
      <c r="C16" s="277"/>
      <c r="D16" s="280"/>
      <c r="E16" s="598"/>
    </row>
    <row r="17" spans="1:5" s="545" customFormat="1" ht="15">
      <c r="A17" s="590"/>
      <c r="B17" s="279"/>
      <c r="C17" s="277"/>
      <c r="D17" s="280"/>
      <c r="E17" s="598"/>
    </row>
    <row r="18" spans="1:5" s="545" customFormat="1" ht="15">
      <c r="A18" s="590"/>
      <c r="B18" s="277"/>
      <c r="C18" s="277"/>
      <c r="D18" s="280"/>
      <c r="E18" s="598"/>
    </row>
    <row r="19" spans="1:5" s="545" customFormat="1" ht="15">
      <c r="A19" s="590"/>
      <c r="B19" s="277"/>
      <c r="C19" s="277"/>
      <c r="D19" s="280"/>
      <c r="E19" s="598"/>
    </row>
    <row r="20" spans="1:5" s="545" customFormat="1" ht="15">
      <c r="A20" s="590"/>
      <c r="B20" s="277"/>
      <c r="C20" s="277"/>
      <c r="D20" s="280"/>
      <c r="E20" s="598"/>
    </row>
    <row r="21" spans="1:5" s="545" customFormat="1" ht="15">
      <c r="A21" s="590"/>
      <c r="B21" s="277"/>
      <c r="C21" s="277"/>
      <c r="D21" s="280"/>
      <c r="E21" s="598"/>
    </row>
    <row r="22" spans="1:5" s="545" customFormat="1" ht="15">
      <c r="A22" s="590"/>
      <c r="B22" s="279"/>
      <c r="C22" s="277"/>
      <c r="D22" s="280"/>
      <c r="E22" s="598"/>
    </row>
    <row r="23" spans="1:5" s="545" customFormat="1" ht="15">
      <c r="A23" s="590"/>
      <c r="B23" s="279"/>
      <c r="C23" s="277"/>
      <c r="D23" s="280"/>
      <c r="E23" s="598"/>
    </row>
    <row r="24" spans="1:5" s="545" customFormat="1" ht="15">
      <c r="A24" s="590"/>
      <c r="B24" s="279"/>
      <c r="C24" s="277"/>
      <c r="D24" s="280"/>
      <c r="E24" s="598"/>
    </row>
    <row r="25" spans="1:5" s="545" customFormat="1" ht="15">
      <c r="A25" s="590"/>
      <c r="B25" s="277"/>
      <c r="C25" s="277"/>
      <c r="D25" s="280"/>
      <c r="E25" s="598"/>
    </row>
    <row r="26" spans="1:5" s="545" customFormat="1" ht="15">
      <c r="A26" s="590"/>
      <c r="B26" s="277"/>
      <c r="C26" s="277"/>
      <c r="D26" s="280"/>
      <c r="E26" s="598"/>
    </row>
    <row r="27" spans="1:5" s="545" customFormat="1" ht="15">
      <c r="A27" s="590"/>
      <c r="B27" s="277"/>
      <c r="C27" s="277"/>
      <c r="D27" s="280"/>
      <c r="E27" s="598"/>
    </row>
    <row r="28" spans="1:5" s="545" customFormat="1" ht="15">
      <c r="A28" s="590"/>
      <c r="B28" s="277"/>
      <c r="C28" s="277"/>
      <c r="D28" s="280"/>
      <c r="E28" s="598"/>
    </row>
    <row r="29" spans="1:5" s="545" customFormat="1" ht="15">
      <c r="A29" s="590"/>
      <c r="B29" s="279"/>
      <c r="C29" s="277"/>
      <c r="D29" s="280"/>
      <c r="E29" s="598"/>
    </row>
    <row r="30" spans="1:5" s="545" customFormat="1" ht="15">
      <c r="A30" s="590"/>
      <c r="B30" s="279"/>
      <c r="C30" s="277"/>
      <c r="D30" s="280"/>
      <c r="E30" s="598"/>
    </row>
    <row r="31" spans="1:5" s="545" customFormat="1" ht="15">
      <c r="A31" s="590"/>
      <c r="B31" s="279"/>
      <c r="C31" s="277"/>
      <c r="D31" s="280"/>
      <c r="E31" s="598"/>
    </row>
    <row r="32" spans="1:5" s="545" customFormat="1" ht="15">
      <c r="A32" s="590"/>
      <c r="B32" s="279"/>
      <c r="C32" s="277"/>
      <c r="D32" s="280"/>
      <c r="E32" s="598"/>
    </row>
    <row r="33" spans="1:5" s="545" customFormat="1" ht="15">
      <c r="A33" s="590"/>
      <c r="B33" s="279"/>
      <c r="C33" s="277"/>
      <c r="D33" s="280"/>
      <c r="E33" s="598"/>
    </row>
    <row r="34" spans="1:5" ht="15">
      <c r="A34" s="590"/>
      <c r="B34" s="279"/>
      <c r="C34" s="277"/>
      <c r="D34" s="280"/>
      <c r="E34" s="598"/>
    </row>
    <row r="35" spans="1:5" ht="15">
      <c r="A35" s="590"/>
      <c r="B35" s="279"/>
      <c r="C35" s="277"/>
      <c r="D35" s="280"/>
      <c r="E35" s="598"/>
    </row>
    <row r="36" spans="1:5" ht="15">
      <c r="A36" s="590"/>
      <c r="B36" s="279"/>
      <c r="C36" s="277"/>
      <c r="D36" s="280"/>
      <c r="E36" s="598"/>
    </row>
    <row r="37" spans="1:5" ht="15">
      <c r="A37" s="590"/>
      <c r="B37" s="279"/>
      <c r="C37" s="277"/>
      <c r="D37" s="280"/>
      <c r="E37" s="598"/>
    </row>
    <row r="38" spans="1:5" ht="15">
      <c r="A38" s="590"/>
      <c r="B38" s="279"/>
      <c r="C38" s="277"/>
      <c r="D38" s="280"/>
      <c r="E38" s="598"/>
    </row>
    <row r="39" spans="1:5" ht="15">
      <c r="A39" s="590"/>
      <c r="B39" s="279"/>
      <c r="C39" s="277"/>
      <c r="D39" s="280"/>
      <c r="E39" s="598"/>
    </row>
    <row r="40" spans="1:5" ht="15">
      <c r="A40" s="590"/>
      <c r="B40" s="279"/>
      <c r="C40" s="277"/>
      <c r="D40" s="280"/>
      <c r="E40" s="598"/>
    </row>
    <row r="41" spans="1:5" ht="15">
      <c r="A41" s="590"/>
      <c r="B41" s="279"/>
      <c r="C41" s="277"/>
      <c r="D41" s="280"/>
      <c r="E41" s="598"/>
    </row>
    <row r="42" spans="1:5" ht="15">
      <c r="A42" s="590"/>
      <c r="B42" s="279"/>
      <c r="C42" s="277"/>
      <c r="D42" s="280"/>
      <c r="E42" s="598"/>
    </row>
    <row r="43" spans="1:5" ht="15">
      <c r="A43" s="590"/>
      <c r="B43" s="279"/>
      <c r="C43" s="277"/>
      <c r="D43" s="280"/>
      <c r="E43" s="598"/>
    </row>
    <row r="44" spans="1:5" ht="15">
      <c r="A44" s="590"/>
      <c r="B44" s="279"/>
      <c r="C44" s="277"/>
      <c r="D44" s="280"/>
      <c r="E44" s="598"/>
    </row>
    <row r="45" spans="1:5" ht="15">
      <c r="A45" s="590"/>
      <c r="B45" s="279"/>
      <c r="C45" s="277"/>
      <c r="D45" s="280"/>
      <c r="E45" s="598"/>
    </row>
    <row r="46" spans="1:5" ht="15">
      <c r="A46" s="590"/>
      <c r="B46" s="279"/>
      <c r="C46" s="277"/>
      <c r="D46" s="280"/>
      <c r="E46" s="598"/>
    </row>
    <row r="47" spans="1:5" ht="15">
      <c r="A47" s="590"/>
      <c r="B47" s="279"/>
      <c r="C47" s="277"/>
      <c r="D47" s="280"/>
      <c r="E47" s="598"/>
    </row>
    <row r="48" spans="1:5" ht="15">
      <c r="A48" s="590"/>
      <c r="B48" s="279"/>
      <c r="C48" s="277"/>
      <c r="D48" s="280"/>
      <c r="E48" s="598"/>
    </row>
    <row r="49" spans="1:5" ht="15">
      <c r="A49" s="590"/>
      <c r="B49" s="279"/>
      <c r="C49" s="277"/>
      <c r="D49" s="280"/>
      <c r="E49" s="598"/>
    </row>
    <row r="50" spans="1:5" ht="15">
      <c r="A50" s="590"/>
      <c r="B50" s="279"/>
      <c r="C50" s="277"/>
      <c r="D50" s="280"/>
      <c r="E50" s="598"/>
    </row>
    <row r="51" spans="1:5" ht="15">
      <c r="A51" s="590"/>
      <c r="B51" s="279"/>
      <c r="C51" s="277"/>
      <c r="D51" s="280"/>
      <c r="E51" s="598"/>
    </row>
    <row r="52" spans="1:5" ht="15">
      <c r="A52" s="590"/>
      <c r="B52" s="279"/>
      <c r="C52" s="277"/>
      <c r="D52" s="280"/>
      <c r="E52" s="598"/>
    </row>
    <row r="53" spans="1:5" ht="15">
      <c r="A53" s="590"/>
      <c r="B53" s="279"/>
      <c r="C53" s="277"/>
      <c r="D53" s="280"/>
      <c r="E53" s="598"/>
    </row>
    <row r="54" spans="1:5" ht="15">
      <c r="A54" s="590"/>
      <c r="B54" s="279"/>
      <c r="C54" s="277"/>
      <c r="D54" s="280"/>
      <c r="E54" s="598"/>
    </row>
    <row r="55" spans="1:5" ht="15">
      <c r="A55" s="590"/>
      <c r="B55" s="279"/>
      <c r="C55" s="277"/>
      <c r="D55" s="280"/>
      <c r="E55" s="598"/>
    </row>
    <row r="56" spans="1:5" ht="15">
      <c r="A56" s="590"/>
      <c r="B56" s="279"/>
      <c r="C56" s="277"/>
      <c r="D56" s="280"/>
      <c r="E56" s="598"/>
    </row>
    <row r="57" spans="1:5" ht="15">
      <c r="A57" s="590"/>
      <c r="B57" s="279"/>
      <c r="C57" s="277"/>
      <c r="D57" s="280"/>
      <c r="E57" s="598"/>
    </row>
    <row r="58" spans="1:5" ht="15">
      <c r="A58" s="590"/>
      <c r="B58" s="279"/>
      <c r="C58" s="277"/>
      <c r="D58" s="280"/>
      <c r="E58" s="598"/>
    </row>
    <row r="59" spans="1:5" ht="15">
      <c r="A59" s="590"/>
      <c r="B59" s="279"/>
      <c r="C59" s="277"/>
      <c r="D59" s="280"/>
      <c r="E59" s="598"/>
    </row>
    <row r="60" spans="1:5" ht="1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">
      <c r="A5" s="153"/>
      <c r="B5" s="153"/>
      <c r="C5" s="153"/>
      <c r="D5" s="153"/>
      <c r="F5" s="76" t="s">
        <v>914</v>
      </c>
      <c r="G5" s="540">
        <f>ReportedCompletionDate</f>
        <v>44274</v>
      </c>
      <c r="H5" s="541"/>
    </row>
    <row r="6" spans="1:7" ht="1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5.75" thickBot="1">
      <c r="A8" s="151"/>
      <c r="B8" s="151"/>
      <c r="C8" s="151"/>
      <c r="D8" s="151"/>
      <c r="E8" s="151"/>
      <c r="F8" s="151"/>
    </row>
    <row r="9" spans="1:8" s="545" customFormat="1" ht="78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">
      <c r="A11" s="588"/>
      <c r="B11" s="585"/>
      <c r="C11" s="585"/>
      <c r="D11" s="585"/>
      <c r="E11" s="599"/>
      <c r="F11" s="599"/>
      <c r="G11" s="599"/>
      <c r="H11" s="599"/>
    </row>
    <row r="12" spans="1:8" ht="15">
      <c r="A12" s="588"/>
      <c r="B12" s="585"/>
      <c r="C12" s="585"/>
      <c r="D12" s="585"/>
      <c r="E12" s="599"/>
      <c r="F12" s="599"/>
      <c r="G12" s="599"/>
      <c r="H12" s="599"/>
    </row>
    <row r="13" spans="1:8" ht="15">
      <c r="A13" s="588"/>
      <c r="B13" s="585"/>
      <c r="C13" s="585"/>
      <c r="D13" s="585"/>
      <c r="E13" s="599"/>
      <c r="F13" s="599"/>
      <c r="G13" s="599"/>
      <c r="H13" s="599"/>
    </row>
    <row r="14" spans="1:8" ht="15">
      <c r="A14" s="588"/>
      <c r="B14" s="585"/>
      <c r="C14" s="585"/>
      <c r="D14" s="585"/>
      <c r="E14" s="599"/>
      <c r="F14" s="599"/>
      <c r="G14" s="599"/>
      <c r="H14" s="599"/>
    </row>
    <row r="15" spans="1:8" ht="15">
      <c r="A15" s="588"/>
      <c r="B15" s="585"/>
      <c r="C15" s="585"/>
      <c r="D15" s="585"/>
      <c r="E15" s="599"/>
      <c r="F15" s="599"/>
      <c r="G15" s="599"/>
      <c r="H15" s="599"/>
    </row>
    <row r="16" spans="1:8" ht="15">
      <c r="A16" s="588"/>
      <c r="B16" s="585"/>
      <c r="C16" s="585"/>
      <c r="D16" s="585"/>
      <c r="E16" s="599"/>
      <c r="F16" s="599"/>
      <c r="G16" s="599"/>
      <c r="H16" s="599"/>
    </row>
    <row r="17" spans="1:8" ht="15">
      <c r="A17" s="588"/>
      <c r="B17" s="585"/>
      <c r="C17" s="585"/>
      <c r="D17" s="585"/>
      <c r="E17" s="599"/>
      <c r="F17" s="599"/>
      <c r="G17" s="599"/>
      <c r="H17" s="599"/>
    </row>
    <row r="18" spans="1:8" ht="15">
      <c r="A18" s="588"/>
      <c r="B18" s="585"/>
      <c r="C18" s="585"/>
      <c r="D18" s="585"/>
      <c r="E18" s="599"/>
      <c r="F18" s="599"/>
      <c r="G18" s="599"/>
      <c r="H18" s="599"/>
    </row>
    <row r="19" spans="1:8" ht="15">
      <c r="A19" s="588"/>
      <c r="B19" s="585"/>
      <c r="C19" s="585"/>
      <c r="D19" s="585"/>
      <c r="E19" s="599"/>
      <c r="F19" s="599"/>
      <c r="G19" s="599"/>
      <c r="H19" s="599"/>
    </row>
    <row r="20" spans="1:8" ht="15">
      <c r="A20" s="588"/>
      <c r="B20" s="585"/>
      <c r="C20" s="585"/>
      <c r="D20" s="585"/>
      <c r="E20" s="599"/>
      <c r="F20" s="599"/>
      <c r="G20" s="599"/>
      <c r="H20" s="599"/>
    </row>
    <row r="21" spans="1:8" ht="15">
      <c r="A21" s="588"/>
      <c r="B21" s="585"/>
      <c r="C21" s="585"/>
      <c r="D21" s="585"/>
      <c r="E21" s="599"/>
      <c r="F21" s="599"/>
      <c r="G21" s="599"/>
      <c r="H21" s="599"/>
    </row>
    <row r="22" spans="1:8" ht="15">
      <c r="A22" s="588"/>
      <c r="B22" s="585"/>
      <c r="C22" s="585"/>
      <c r="D22" s="585"/>
      <c r="E22" s="599"/>
      <c r="F22" s="599"/>
      <c r="G22" s="599"/>
      <c r="H22" s="599"/>
    </row>
    <row r="23" spans="1:8" ht="15">
      <c r="A23" s="588"/>
      <c r="B23" s="585"/>
      <c r="C23" s="585"/>
      <c r="D23" s="585"/>
      <c r="E23" s="599"/>
      <c r="F23" s="599"/>
      <c r="G23" s="599"/>
      <c r="H23" s="599"/>
    </row>
    <row r="24" spans="1:8" ht="15">
      <c r="A24" s="588"/>
      <c r="B24" s="585"/>
      <c r="C24" s="585"/>
      <c r="D24" s="585"/>
      <c r="E24" s="599"/>
      <c r="F24" s="599"/>
      <c r="G24" s="599"/>
      <c r="H24" s="599"/>
    </row>
    <row r="25" spans="1:8" ht="15">
      <c r="A25" s="588"/>
      <c r="B25" s="585"/>
      <c r="C25" s="585"/>
      <c r="D25" s="585"/>
      <c r="E25" s="599"/>
      <c r="F25" s="599"/>
      <c r="G25" s="599"/>
      <c r="H25" s="599"/>
    </row>
    <row r="26" spans="1:8" ht="15">
      <c r="A26" s="588"/>
      <c r="B26" s="585"/>
      <c r="C26" s="585"/>
      <c r="D26" s="585"/>
      <c r="E26" s="599"/>
      <c r="F26" s="599"/>
      <c r="G26" s="599"/>
      <c r="H26" s="599"/>
    </row>
    <row r="27" spans="1:8" ht="15">
      <c r="A27" s="588"/>
      <c r="B27" s="585"/>
      <c r="C27" s="585"/>
      <c r="D27" s="585"/>
      <c r="E27" s="599"/>
      <c r="F27" s="599"/>
      <c r="G27" s="599"/>
      <c r="H27" s="599"/>
    </row>
    <row r="28" spans="1:8" ht="15">
      <c r="A28" s="588"/>
      <c r="B28" s="585"/>
      <c r="C28" s="585"/>
      <c r="D28" s="585"/>
      <c r="E28" s="599"/>
      <c r="F28" s="599"/>
      <c r="G28" s="599"/>
      <c r="H28" s="599"/>
    </row>
    <row r="29" spans="1:8" ht="15">
      <c r="A29" s="588"/>
      <c r="B29" s="585"/>
      <c r="C29" s="585"/>
      <c r="D29" s="585"/>
      <c r="E29" s="599"/>
      <c r="F29" s="599"/>
      <c r="G29" s="599"/>
      <c r="H29" s="599"/>
    </row>
    <row r="30" spans="1:8" ht="15">
      <c r="A30" s="588"/>
      <c r="B30" s="585"/>
      <c r="C30" s="585"/>
      <c r="D30" s="585"/>
      <c r="E30" s="599"/>
      <c r="F30" s="599"/>
      <c r="G30" s="599"/>
      <c r="H30" s="599"/>
    </row>
    <row r="31" spans="1:8" ht="15">
      <c r="A31" s="588"/>
      <c r="B31" s="585"/>
      <c r="C31" s="585"/>
      <c r="D31" s="585"/>
      <c r="E31" s="599"/>
      <c r="F31" s="599"/>
      <c r="G31" s="599"/>
      <c r="H31" s="599"/>
    </row>
    <row r="32" spans="1:8" ht="15">
      <c r="A32" s="588"/>
      <c r="B32" s="585"/>
      <c r="C32" s="585"/>
      <c r="D32" s="585"/>
      <c r="E32" s="599"/>
      <c r="F32" s="599"/>
      <c r="G32" s="599"/>
      <c r="H32" s="599"/>
    </row>
    <row r="33" spans="1:8" ht="1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10" t="s">
        <v>1410</v>
      </c>
      <c r="B1" s="310"/>
      <c r="D1" s="319" t="s">
        <v>1415</v>
      </c>
      <c r="E1" s="319"/>
    </row>
    <row r="2" spans="1:12" ht="1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">
      <c r="D165" s="325" t="s">
        <v>598</v>
      </c>
      <c r="E165" s="325" t="s">
        <v>599</v>
      </c>
    </row>
    <row r="166" spans="4:5" ht="15">
      <c r="D166" s="325" t="s">
        <v>600</v>
      </c>
      <c r="E166" s="325" t="s">
        <v>601</v>
      </c>
    </row>
    <row r="167" spans="4:5" ht="15">
      <c r="D167" s="325" t="s">
        <v>602</v>
      </c>
      <c r="E167" s="325" t="s">
        <v>603</v>
      </c>
    </row>
    <row r="168" spans="4:5" ht="15">
      <c r="D168" s="325" t="s">
        <v>604</v>
      </c>
      <c r="E168" s="325" t="s">
        <v>605</v>
      </c>
    </row>
    <row r="169" spans="4:5" ht="15">
      <c r="D169" s="325" t="s">
        <v>606</v>
      </c>
      <c r="E169" s="325" t="s">
        <v>607</v>
      </c>
    </row>
    <row r="170" spans="4:5" ht="15">
      <c r="D170" s="325" t="s">
        <v>608</v>
      </c>
      <c r="E170" s="325" t="s">
        <v>609</v>
      </c>
    </row>
    <row r="171" spans="4:5" ht="15">
      <c r="D171" s="325" t="s">
        <v>610</v>
      </c>
      <c r="E171" s="325" t="s">
        <v>611</v>
      </c>
    </row>
    <row r="172" spans="4:5" ht="15">
      <c r="D172" s="325" t="s">
        <v>612</v>
      </c>
      <c r="E172" s="325" t="s">
        <v>613</v>
      </c>
    </row>
    <row r="173" spans="4:5" ht="15">
      <c r="D173" s="325" t="s">
        <v>614</v>
      </c>
      <c r="E173" s="325" t="s">
        <v>615</v>
      </c>
    </row>
    <row r="174" spans="4:5" ht="15">
      <c r="D174" s="325" t="s">
        <v>616</v>
      </c>
      <c r="E174" s="325" t="s">
        <v>617</v>
      </c>
    </row>
    <row r="175" spans="4:5" ht="15">
      <c r="D175" s="325" t="s">
        <v>618</v>
      </c>
      <c r="E175" s="325" t="s">
        <v>619</v>
      </c>
    </row>
    <row r="176" spans="4:5" ht="15">
      <c r="D176" s="325" t="s">
        <v>620</v>
      </c>
      <c r="E176" s="325" t="s">
        <v>621</v>
      </c>
    </row>
    <row r="177" spans="4:5" ht="15">
      <c r="D177" s="325" t="s">
        <v>622</v>
      </c>
      <c r="E177" s="325" t="s">
        <v>623</v>
      </c>
    </row>
    <row r="178" spans="4:5" ht="15">
      <c r="D178" s="325" t="s">
        <v>624</v>
      </c>
      <c r="E178" s="325" t="s">
        <v>625</v>
      </c>
    </row>
    <row r="179" spans="4:5" ht="15">
      <c r="D179" s="325" t="s">
        <v>626</v>
      </c>
      <c r="E179" s="325" t="s">
        <v>627</v>
      </c>
    </row>
    <row r="180" spans="4:5" ht="15">
      <c r="D180" s="325" t="s">
        <v>628</v>
      </c>
      <c r="E180" s="325" t="s">
        <v>629</v>
      </c>
    </row>
    <row r="181" spans="4:5" ht="15">
      <c r="D181" s="325" t="s">
        <v>630</v>
      </c>
      <c r="E181" s="325" t="s">
        <v>631</v>
      </c>
    </row>
    <row r="182" spans="4:5" ht="15">
      <c r="D182" s="324" t="s">
        <v>632</v>
      </c>
      <c r="E182" s="325" t="s">
        <v>633</v>
      </c>
    </row>
    <row r="183" spans="4:5" ht="15">
      <c r="D183" s="325" t="s">
        <v>634</v>
      </c>
      <c r="E183" s="325" t="s">
        <v>635</v>
      </c>
    </row>
    <row r="184" spans="4:5" ht="15">
      <c r="D184" s="325" t="s">
        <v>636</v>
      </c>
      <c r="E184" s="325" t="s">
        <v>637</v>
      </c>
    </row>
    <row r="185" spans="4:5" ht="15">
      <c r="D185" s="325" t="s">
        <v>638</v>
      </c>
      <c r="E185" s="325" t="s">
        <v>639</v>
      </c>
    </row>
    <row r="186" spans="4:5" ht="15">
      <c r="D186" s="325" t="s">
        <v>640</v>
      </c>
      <c r="E186" s="325" t="s">
        <v>641</v>
      </c>
    </row>
    <row r="187" spans="4:5" ht="15">
      <c r="D187" s="325" t="s">
        <v>642</v>
      </c>
      <c r="E187" s="325" t="s">
        <v>643</v>
      </c>
    </row>
    <row r="188" spans="4:5" ht="15">
      <c r="D188" s="325" t="s">
        <v>644</v>
      </c>
      <c r="E188" s="325" t="s">
        <v>645</v>
      </c>
    </row>
    <row r="189" spans="4:5" ht="15">
      <c r="D189" s="325" t="s">
        <v>646</v>
      </c>
      <c r="E189" s="325" t="s">
        <v>647</v>
      </c>
    </row>
    <row r="190" spans="4:5" ht="15">
      <c r="D190" s="325" t="s">
        <v>648</v>
      </c>
      <c r="E190" s="325" t="s">
        <v>649</v>
      </c>
    </row>
    <row r="191" spans="4:5" ht="15">
      <c r="D191" s="325" t="s">
        <v>650</v>
      </c>
      <c r="E191" s="325" t="s">
        <v>651</v>
      </c>
    </row>
    <row r="192" spans="4:5" ht="15">
      <c r="D192" s="325" t="s">
        <v>652</v>
      </c>
      <c r="E192" s="325" t="s">
        <v>653</v>
      </c>
    </row>
    <row r="193" spans="4:5" ht="15">
      <c r="D193" s="325" t="s">
        <v>222</v>
      </c>
      <c r="E193" s="325" t="s">
        <v>654</v>
      </c>
    </row>
    <row r="194" spans="4:5" ht="15">
      <c r="D194" s="325" t="s">
        <v>655</v>
      </c>
      <c r="E194" s="325" t="s">
        <v>656</v>
      </c>
    </row>
    <row r="195" spans="4:5" ht="15">
      <c r="D195" s="325" t="s">
        <v>657</v>
      </c>
      <c r="E195" s="325" t="s">
        <v>658</v>
      </c>
    </row>
    <row r="196" spans="4:5" ht="15">
      <c r="D196" s="325" t="s">
        <v>659</v>
      </c>
      <c r="E196" s="325" t="s">
        <v>660</v>
      </c>
    </row>
    <row r="197" spans="4:5" ht="15">
      <c r="D197" s="325" t="s">
        <v>661</v>
      </c>
      <c r="E197" s="325" t="s">
        <v>662</v>
      </c>
    </row>
    <row r="198" spans="4:5" ht="15">
      <c r="D198" s="325" t="s">
        <v>663</v>
      </c>
      <c r="E198" s="325" t="s">
        <v>664</v>
      </c>
    </row>
    <row r="199" spans="4:5" ht="15">
      <c r="D199" s="325" t="s">
        <v>665</v>
      </c>
      <c r="E199" s="325" t="s">
        <v>666</v>
      </c>
    </row>
    <row r="200" spans="4:5" ht="15">
      <c r="D200" s="325" t="s">
        <v>667</v>
      </c>
      <c r="E200" s="325" t="s">
        <v>668</v>
      </c>
    </row>
    <row r="201" spans="4:5" ht="15">
      <c r="D201" s="325" t="s">
        <v>669</v>
      </c>
      <c r="E201" s="325" t="s">
        <v>670</v>
      </c>
    </row>
    <row r="202" spans="4:5" ht="15">
      <c r="D202" s="325" t="s">
        <v>671</v>
      </c>
      <c r="E202" s="325" t="s">
        <v>672</v>
      </c>
    </row>
    <row r="203" spans="4:5" ht="15">
      <c r="D203" s="325" t="s">
        <v>673</v>
      </c>
      <c r="E203" s="325" t="s">
        <v>674</v>
      </c>
    </row>
    <row r="204" spans="4:5" ht="15">
      <c r="D204" s="325" t="s">
        <v>675</v>
      </c>
      <c r="E204" s="325" t="s">
        <v>676</v>
      </c>
    </row>
    <row r="205" spans="4:5" ht="15">
      <c r="D205" s="325" t="s">
        <v>677</v>
      </c>
      <c r="E205" s="325" t="s">
        <v>678</v>
      </c>
    </row>
    <row r="206" spans="4:5" ht="15">
      <c r="D206" s="325" t="s">
        <v>679</v>
      </c>
      <c r="E206" s="325" t="s">
        <v>680</v>
      </c>
    </row>
    <row r="207" spans="4:5" ht="15">
      <c r="D207" s="325" t="s">
        <v>681</v>
      </c>
      <c r="E207" s="325" t="s">
        <v>682</v>
      </c>
    </row>
    <row r="208" spans="4:5" ht="15">
      <c r="D208" s="325" t="s">
        <v>683</v>
      </c>
      <c r="E208" s="325" t="s">
        <v>684</v>
      </c>
    </row>
    <row r="209" spans="4:5" ht="15">
      <c r="D209" s="325" t="s">
        <v>685</v>
      </c>
      <c r="E209" s="325" t="s">
        <v>686</v>
      </c>
    </row>
    <row r="210" spans="4:5" ht="15">
      <c r="D210" s="325" t="s">
        <v>687</v>
      </c>
      <c r="E210" s="325" t="s">
        <v>688</v>
      </c>
    </row>
    <row r="211" spans="4:5" ht="15">
      <c r="D211" s="325" t="s">
        <v>689</v>
      </c>
      <c r="E211" s="325" t="s">
        <v>690</v>
      </c>
    </row>
    <row r="212" spans="4:5" ht="15">
      <c r="D212" s="325" t="s">
        <v>691</v>
      </c>
      <c r="E212" s="325" t="s">
        <v>692</v>
      </c>
    </row>
    <row r="213" spans="4:5" ht="15">
      <c r="D213" s="325" t="s">
        <v>693</v>
      </c>
      <c r="E213" s="325" t="s">
        <v>694</v>
      </c>
    </row>
    <row r="214" spans="4:5" ht="15">
      <c r="D214" s="325" t="s">
        <v>695</v>
      </c>
      <c r="E214" s="325" t="s">
        <v>696</v>
      </c>
    </row>
    <row r="215" spans="4:5" ht="15">
      <c r="D215" s="325" t="s">
        <v>697</v>
      </c>
      <c r="E215" s="325" t="s">
        <v>698</v>
      </c>
    </row>
    <row r="216" spans="4:5" ht="15">
      <c r="D216" s="325" t="s">
        <v>699</v>
      </c>
      <c r="E216" s="325" t="s">
        <v>700</v>
      </c>
    </row>
    <row r="217" spans="4:5" ht="15">
      <c r="D217" s="325" t="s">
        <v>701</v>
      </c>
      <c r="E217" s="325" t="s">
        <v>702</v>
      </c>
    </row>
    <row r="218" spans="4:5" ht="15">
      <c r="D218" s="325" t="s">
        <v>703</v>
      </c>
      <c r="E218" s="325" t="s">
        <v>704</v>
      </c>
    </row>
    <row r="219" spans="4:5" ht="15">
      <c r="D219" s="325" t="s">
        <v>705</v>
      </c>
      <c r="E219" s="325" t="s">
        <v>706</v>
      </c>
    </row>
    <row r="220" spans="4:5" ht="15">
      <c r="D220" s="325" t="s">
        <v>707</v>
      </c>
      <c r="E220" s="325" t="s">
        <v>708</v>
      </c>
    </row>
    <row r="221" spans="4:5" ht="15">
      <c r="D221" s="325" t="s">
        <v>709</v>
      </c>
      <c r="E221" s="325" t="s">
        <v>710</v>
      </c>
    </row>
    <row r="222" spans="4:5" ht="15">
      <c r="D222" s="325" t="s">
        <v>711</v>
      </c>
      <c r="E222" s="325" t="s">
        <v>712</v>
      </c>
    </row>
    <row r="223" spans="4:5" ht="15">
      <c r="D223" s="325" t="s">
        <v>713</v>
      </c>
      <c r="E223" s="325" t="s">
        <v>714</v>
      </c>
    </row>
    <row r="224" spans="4:5" ht="15">
      <c r="D224" s="325" t="s">
        <v>715</v>
      </c>
      <c r="E224" s="325" t="s">
        <v>716</v>
      </c>
    </row>
    <row r="225" spans="4:5" ht="15">
      <c r="D225" s="325" t="s">
        <v>717</v>
      </c>
      <c r="E225" s="325" t="s">
        <v>718</v>
      </c>
    </row>
    <row r="226" spans="4:5" ht="15">
      <c r="D226" s="325" t="s">
        <v>719</v>
      </c>
      <c r="E226" s="325" t="s">
        <v>720</v>
      </c>
    </row>
    <row r="227" spans="4:5" ht="15">
      <c r="D227" s="325" t="s">
        <v>721</v>
      </c>
      <c r="E227" s="325" t="s">
        <v>722</v>
      </c>
    </row>
    <row r="228" spans="4:5" ht="15">
      <c r="D228" s="325" t="s">
        <v>723</v>
      </c>
      <c r="E228" s="325" t="s">
        <v>724</v>
      </c>
    </row>
    <row r="229" spans="4:5" ht="15">
      <c r="D229" s="324" t="s">
        <v>725</v>
      </c>
      <c r="E229" s="325" t="s">
        <v>726</v>
      </c>
    </row>
    <row r="230" spans="4:5" ht="15">
      <c r="D230" s="325" t="s">
        <v>727</v>
      </c>
      <c r="E230" s="325" t="s">
        <v>728</v>
      </c>
    </row>
    <row r="231" spans="4:5" ht="15">
      <c r="D231" s="325" t="s">
        <v>729</v>
      </c>
      <c r="E231" s="325" t="s">
        <v>730</v>
      </c>
    </row>
    <row r="232" spans="4:5" ht="15">
      <c r="D232" s="325" t="s">
        <v>731</v>
      </c>
      <c r="E232" s="325" t="s">
        <v>732</v>
      </c>
    </row>
    <row r="233" spans="4:5" ht="15">
      <c r="D233" s="325" t="s">
        <v>733</v>
      </c>
      <c r="E233" s="325" t="s">
        <v>734</v>
      </c>
    </row>
    <row r="234" spans="4:5" ht="15">
      <c r="D234" s="325" t="s">
        <v>735</v>
      </c>
      <c r="E234" s="325" t="s">
        <v>736</v>
      </c>
    </row>
    <row r="235" spans="4:5" ht="15">
      <c r="D235" s="325" t="s">
        <v>737</v>
      </c>
      <c r="E235" s="325" t="s">
        <v>738</v>
      </c>
    </row>
    <row r="236" spans="4:5" ht="15">
      <c r="D236" s="325" t="s">
        <v>739</v>
      </c>
      <c r="E236" s="325" t="s">
        <v>740</v>
      </c>
    </row>
    <row r="237" spans="4:5" ht="15">
      <c r="D237" s="325" t="s">
        <v>741</v>
      </c>
      <c r="E237" s="325" t="s">
        <v>742</v>
      </c>
    </row>
    <row r="238" spans="4:5" ht="15">
      <c r="D238" s="325" t="s">
        <v>743</v>
      </c>
      <c r="E238" s="325" t="s">
        <v>744</v>
      </c>
    </row>
    <row r="239" spans="4:5" ht="15">
      <c r="D239" s="325" t="s">
        <v>745</v>
      </c>
      <c r="E239" s="325" t="s">
        <v>746</v>
      </c>
    </row>
    <row r="240" spans="4:5" ht="15">
      <c r="D240" s="325" t="s">
        <v>747</v>
      </c>
      <c r="E240" s="325" t="s">
        <v>748</v>
      </c>
    </row>
    <row r="241" spans="4:5" ht="15">
      <c r="D241" s="325" t="s">
        <v>749</v>
      </c>
      <c r="E241" s="325" t="s">
        <v>750</v>
      </c>
    </row>
    <row r="242" spans="4:5" ht="15">
      <c r="D242" s="325" t="s">
        <v>751</v>
      </c>
      <c r="E242" s="325" t="s">
        <v>752</v>
      </c>
    </row>
    <row r="243" spans="4:5" ht="15">
      <c r="D243" s="325" t="s">
        <v>753</v>
      </c>
      <c r="E243" s="325" t="s">
        <v>754</v>
      </c>
    </row>
    <row r="244" spans="4:5" ht="15">
      <c r="D244" s="325" t="s">
        <v>755</v>
      </c>
      <c r="E244" s="325" t="s">
        <v>756</v>
      </c>
    </row>
    <row r="245" spans="4:5" ht="15">
      <c r="D245" s="325" t="s">
        <v>757</v>
      </c>
      <c r="E245" s="325" t="s">
        <v>758</v>
      </c>
    </row>
    <row r="246" spans="4:5" ht="1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31">
      <selection activeCell="P27" sqref="P2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">
      <c r="A3" s="331" t="s">
        <v>1349</v>
      </c>
      <c r="B3" s="332"/>
      <c r="C3" s="332"/>
      <c r="D3" s="332"/>
      <c r="E3" s="332"/>
      <c r="F3" s="332"/>
    </row>
    <row r="4" spans="1:6" ht="15">
      <c r="A4" s="334" t="str">
        <f>CONCATENATE("на ",UPPER(dfName))</f>
        <v>на ДФ ДСК СТАБИЛНОСТ - ЕВРОПЕЙСКИ АКЦИИ</v>
      </c>
      <c r="B4" s="332"/>
      <c r="C4" s="332"/>
      <c r="D4" s="332"/>
      <c r="E4" s="332"/>
      <c r="F4" s="332"/>
    </row>
    <row r="5" spans="1:6" ht="1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">
      <c r="B8" s="335" t="s">
        <v>1428</v>
      </c>
      <c r="C8" s="336" t="s">
        <v>1350</v>
      </c>
      <c r="D8" s="337"/>
      <c r="E8" s="337"/>
      <c r="F8" s="337"/>
    </row>
    <row r="9" spans="2:6" ht="15">
      <c r="B9" s="338"/>
      <c r="C9" s="339" t="s">
        <v>1351</v>
      </c>
      <c r="D9" s="340"/>
      <c r="E9" s="340"/>
      <c r="F9" s="341"/>
    </row>
    <row r="10" spans="2:6" ht="15">
      <c r="B10" s="342"/>
      <c r="C10" s="343"/>
      <c r="D10" s="344" t="s">
        <v>1</v>
      </c>
      <c r="E10" s="345" t="s">
        <v>4</v>
      </c>
      <c r="F10" s="346"/>
    </row>
    <row r="11" spans="2:6" ht="15">
      <c r="B11" s="342"/>
      <c r="C11" s="342" t="s">
        <v>1352</v>
      </c>
      <c r="D11" s="347">
        <f>'1-SB'!C47</f>
        <v>6379560</v>
      </c>
      <c r="E11" s="348">
        <f>'1-SB'!D47</f>
        <v>6225058</v>
      </c>
      <c r="F11" s="346"/>
    </row>
    <row r="12" spans="2:6" ht="15">
      <c r="B12" s="342"/>
      <c r="C12" s="342" t="s">
        <v>1353</v>
      </c>
      <c r="D12" s="347">
        <f>'1-SB'!G47</f>
        <v>6379560</v>
      </c>
      <c r="E12" s="348">
        <f>'1-SB'!H47</f>
        <v>6225058</v>
      </c>
      <c r="F12" s="346"/>
    </row>
    <row r="13" spans="2:6" ht="1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">
      <c r="B14" s="346"/>
      <c r="C14" s="346"/>
      <c r="D14" s="346"/>
      <c r="E14" s="346"/>
      <c r="F14" s="346"/>
    </row>
    <row r="16" spans="2:6" ht="15">
      <c r="B16" s="335" t="s">
        <v>1429</v>
      </c>
      <c r="C16" s="336" t="s">
        <v>935</v>
      </c>
      <c r="D16" s="337"/>
      <c r="E16" s="337"/>
      <c r="F16" s="337"/>
    </row>
    <row r="17" spans="2:6" ht="15">
      <c r="B17" s="338"/>
      <c r="C17" s="352" t="s">
        <v>1355</v>
      </c>
      <c r="D17" s="341"/>
      <c r="E17" s="341"/>
      <c r="F17" s="341"/>
    </row>
    <row r="18" spans="2:6" ht="1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">
      <c r="B19" s="342"/>
      <c r="C19" s="342" t="s">
        <v>1358</v>
      </c>
      <c r="D19" s="347">
        <f>'3-OPP'!E39</f>
        <v>4770074</v>
      </c>
      <c r="E19" s="347">
        <f>'1-SB'!C25</f>
        <v>4770074</v>
      </c>
      <c r="F19" s="354">
        <f>D19-E19</f>
        <v>0</v>
      </c>
    </row>
    <row r="20" spans="2:6" ht="15">
      <c r="B20" s="355"/>
      <c r="C20" s="356" t="s">
        <v>1359</v>
      </c>
      <c r="D20" s="357">
        <f>'3-OPP'!E40</f>
        <v>2850074</v>
      </c>
      <c r="E20" s="357">
        <f>'1-SB'!C22</f>
        <v>2850074</v>
      </c>
      <c r="F20" s="351">
        <f>D20-E20</f>
        <v>0</v>
      </c>
    </row>
    <row r="21" spans="2:6" ht="15">
      <c r="B21" s="346"/>
      <c r="C21" s="346"/>
      <c r="D21" s="346"/>
      <c r="E21" s="346"/>
      <c r="F21" s="358"/>
    </row>
    <row r="23" spans="2:6" ht="15">
      <c r="B23" s="335" t="s">
        <v>1430</v>
      </c>
      <c r="C23" s="336" t="s">
        <v>1360</v>
      </c>
      <c r="D23" s="337"/>
      <c r="E23" s="337"/>
      <c r="F23" s="337"/>
    </row>
    <row r="24" spans="2:6" ht="15">
      <c r="B24" s="338"/>
      <c r="C24" s="352" t="s">
        <v>1361</v>
      </c>
      <c r="D24" s="341"/>
      <c r="E24" s="341"/>
      <c r="F24" s="341"/>
    </row>
    <row r="25" spans="2:6" ht="1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">
      <c r="B26" s="342"/>
      <c r="C26" s="359" t="s">
        <v>45</v>
      </c>
      <c r="D26" s="360">
        <f>'4-OSK'!C36</f>
        <v>5150744</v>
      </c>
      <c r="E26" s="361">
        <f>'1-SB'!G11</f>
        <v>5150744</v>
      </c>
      <c r="F26" s="362">
        <f>D26-E26</f>
        <v>0</v>
      </c>
    </row>
    <row r="27" spans="2:6" ht="15">
      <c r="B27" s="342"/>
      <c r="C27" s="342" t="s">
        <v>42</v>
      </c>
      <c r="D27" s="361">
        <f>SUM('4-OSK'!D36:F36)</f>
        <v>-59108</v>
      </c>
      <c r="E27" s="361">
        <f>'1-SB'!G16</f>
        <v>-59108</v>
      </c>
      <c r="F27" s="362">
        <f>D27-E27</f>
        <v>0</v>
      </c>
    </row>
    <row r="28" spans="2:6" ht="15">
      <c r="B28" s="342"/>
      <c r="C28" s="342" t="s">
        <v>1363</v>
      </c>
      <c r="D28" s="361">
        <f>'4-OSK'!G36</f>
        <v>1659643</v>
      </c>
      <c r="E28" s="361">
        <f>'1-SB'!G19+'1-SB'!G21</f>
        <v>1659643</v>
      </c>
      <c r="F28" s="362">
        <f>D28-E28</f>
        <v>0</v>
      </c>
    </row>
    <row r="29" spans="2:6" ht="15">
      <c r="B29" s="342"/>
      <c r="C29" s="342" t="s">
        <v>1364</v>
      </c>
      <c r="D29" s="361">
        <f>'4-OSK'!H36</f>
        <v>-373778</v>
      </c>
      <c r="E29" s="361">
        <f>'1-SB'!G20+'1-SB'!G22</f>
        <v>-373778</v>
      </c>
      <c r="F29" s="362">
        <f>D29-E29</f>
        <v>0</v>
      </c>
    </row>
    <row r="30" spans="2:6" ht="15">
      <c r="B30" s="342"/>
      <c r="C30" s="356" t="s">
        <v>44</v>
      </c>
      <c r="D30" s="363">
        <f>'4-OSK'!I36</f>
        <v>6377501</v>
      </c>
      <c r="E30" s="363">
        <f>'1-SB'!G24</f>
        <v>6377501</v>
      </c>
      <c r="F30" s="364">
        <f>D30-E30</f>
        <v>0</v>
      </c>
    </row>
    <row r="33" spans="2:6" ht="15">
      <c r="B33" s="365" t="s">
        <v>1440</v>
      </c>
      <c r="C33" s="366"/>
      <c r="D33" s="366"/>
      <c r="E33" s="366"/>
      <c r="F33" s="366"/>
    </row>
    <row r="34" spans="2:6" ht="1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0.7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">
      <c r="B36" s="342"/>
      <c r="C36" s="368"/>
      <c r="D36" s="347"/>
      <c r="E36" s="347"/>
      <c r="F36" s="369"/>
    </row>
    <row r="37" spans="2:6" ht="1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">
      <c r="B39" s="342"/>
      <c r="C39" s="346"/>
      <c r="D39" s="347"/>
      <c r="E39" s="347"/>
      <c r="F39" s="369"/>
    </row>
    <row r="40" spans="2:6" ht="1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">
      <c r="B41" s="342"/>
      <c r="C41" s="356" t="s">
        <v>1437</v>
      </c>
      <c r="D41" s="357">
        <f>'7-RP'!C25</f>
        <v>0</v>
      </c>
      <c r="E41" s="357">
        <f>'1-SB'!C43</f>
        <v>21775</v>
      </c>
      <c r="F41" s="364">
        <f>D41-E41</f>
        <v>-21775</v>
      </c>
    </row>
    <row r="42" spans="2:6" ht="15">
      <c r="B42" s="342"/>
      <c r="C42" s="346"/>
      <c r="D42" s="347"/>
      <c r="E42" s="347"/>
      <c r="F42" s="369"/>
    </row>
    <row r="43" spans="2:6" ht="1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">
      <c r="B44" s="342"/>
      <c r="C44" s="356" t="s">
        <v>1438</v>
      </c>
      <c r="D44" s="357">
        <f>'7-RP'!C46</f>
        <v>0</v>
      </c>
      <c r="E44" s="357">
        <f>'1-SB'!G40</f>
        <v>2059</v>
      </c>
      <c r="F44" s="364">
        <f>D44-E44</f>
        <v>-2059</v>
      </c>
    </row>
    <row r="45" spans="2:6" ht="15">
      <c r="B45" s="342"/>
      <c r="C45" s="346"/>
      <c r="D45" s="347"/>
      <c r="E45" s="347"/>
      <c r="F45" s="369"/>
    </row>
    <row r="46" spans="2:6" ht="1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">
      <c r="B47" s="342"/>
      <c r="C47" s="356" t="s">
        <v>1439</v>
      </c>
      <c r="D47" s="357">
        <f>'8-FI'!U264</f>
        <v>0</v>
      </c>
      <c r="E47" s="357">
        <f>'1-SB'!C16+'1-SB'!C37</f>
        <v>1587711</v>
      </c>
      <c r="F47" s="364">
        <f>D47-E47</f>
        <v>-1587711</v>
      </c>
    </row>
    <row r="48" spans="2:6" ht="15">
      <c r="B48" s="342"/>
      <c r="C48" s="346"/>
      <c r="D48" s="347"/>
      <c r="E48" s="347"/>
      <c r="F48" s="369"/>
    </row>
    <row r="49" spans="2:6" ht="1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">
      <c r="B50" s="342"/>
      <c r="C50" s="356" t="s">
        <v>1442</v>
      </c>
      <c r="D50" s="357">
        <f>'9-DEPOZITI'!E30</f>
        <v>0</v>
      </c>
      <c r="E50" s="357">
        <f>'1-SB'!C23</f>
        <v>1920000</v>
      </c>
      <c r="F50" s="364">
        <f>D50-E50</f>
        <v>-1920000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">
      <c r="A2" s="382"/>
      <c r="B2" s="383"/>
      <c r="C2" s="383"/>
      <c r="D2" s="384"/>
      <c r="E2" s="384" t="s">
        <v>934</v>
      </c>
      <c r="F2" s="384"/>
      <c r="G2" s="385"/>
    </row>
    <row r="3" spans="1:7" ht="15">
      <c r="A3" s="386" t="str">
        <f aca="true" t="shared" si="0" ref="A3:A34">dfName</f>
        <v>ДФ ДСК Стабилност - Европейски акции</v>
      </c>
      <c r="B3" s="387" t="str">
        <f aca="true" t="shared" si="1" ref="B3:B34">dfRG</f>
        <v>РГ-05-1541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">
      <c r="A4" s="386" t="str">
        <f t="shared" si="0"/>
        <v>ДФ ДСК Стабилност - Европейски акции</v>
      </c>
      <c r="B4" s="387" t="str">
        <f t="shared" si="1"/>
        <v>РГ-05-1541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">
      <c r="A5" s="386" t="str">
        <f t="shared" si="0"/>
        <v>ДФ ДСК Стабилност - Европейски акции</v>
      </c>
      <c r="B5" s="387" t="str">
        <f t="shared" si="1"/>
        <v>РГ-05-1541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">
      <c r="A6" s="386" t="str">
        <f t="shared" si="0"/>
        <v>ДФ ДСК Стабилност - Европейски акции</v>
      </c>
      <c r="B6" s="387" t="str">
        <f t="shared" si="1"/>
        <v>РГ-05-1541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">
      <c r="A7" s="386" t="str">
        <f t="shared" si="0"/>
        <v>ДФ ДСК Стабилност - Европейски акции</v>
      </c>
      <c r="B7" s="387" t="str">
        <f t="shared" si="1"/>
        <v>РГ-05-1541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">
      <c r="A8" s="386" t="str">
        <f t="shared" si="0"/>
        <v>ДФ ДСК Стабилност - Европейски акции</v>
      </c>
      <c r="B8" s="387" t="str">
        <f t="shared" si="1"/>
        <v>РГ-05-1541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">
      <c r="A9" s="386" t="str">
        <f t="shared" si="0"/>
        <v>ДФ ДСК Стабилност - Европейски акции</v>
      </c>
      <c r="B9" s="387" t="str">
        <f t="shared" si="1"/>
        <v>РГ-05-1541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">
      <c r="A10" s="386" t="str">
        <f t="shared" si="0"/>
        <v>ДФ ДСК Стабилност - Европейски акции</v>
      </c>
      <c r="B10" s="387" t="str">
        <f t="shared" si="1"/>
        <v>РГ-05-1541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">
      <c r="A11" s="386" t="str">
        <f t="shared" si="0"/>
        <v>ДФ ДСК Стабилност - Европейски акции</v>
      </c>
      <c r="B11" s="387" t="str">
        <f t="shared" si="1"/>
        <v>РГ-05-1541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">
      <c r="A12" s="386" t="str">
        <f t="shared" si="0"/>
        <v>ДФ ДСК Стабилност - Европейски акции</v>
      </c>
      <c r="B12" s="387" t="str">
        <f t="shared" si="1"/>
        <v>РГ-05-1541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">
      <c r="A13" s="386" t="str">
        <f t="shared" si="0"/>
        <v>ДФ ДСК Стабилност - Европейски акции</v>
      </c>
      <c r="B13" s="387" t="str">
        <f t="shared" si="1"/>
        <v>РГ-05-1541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">
      <c r="A14" s="386" t="str">
        <f t="shared" si="0"/>
        <v>ДФ ДСК Стабилност - Европейски акции</v>
      </c>
      <c r="B14" s="387" t="str">
        <f t="shared" si="1"/>
        <v>РГ-05-1541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">
      <c r="A15" s="386" t="str">
        <f t="shared" si="0"/>
        <v>ДФ ДСК Стабилност - Европейски акции</v>
      </c>
      <c r="B15" s="387" t="str">
        <f t="shared" si="1"/>
        <v>РГ-05-1541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2850074</v>
      </c>
    </row>
    <row r="16" spans="1:7" ht="15">
      <c r="A16" s="386" t="str">
        <f t="shared" si="0"/>
        <v>ДФ ДСК Стабилност - Европейски акции</v>
      </c>
      <c r="B16" s="387" t="str">
        <f t="shared" si="1"/>
        <v>РГ-05-1541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1920000</v>
      </c>
    </row>
    <row r="17" spans="1:7" ht="15">
      <c r="A17" s="386" t="str">
        <f t="shared" si="0"/>
        <v>ДФ ДСК Стабилност - Европейски акции</v>
      </c>
      <c r="B17" s="387" t="str">
        <f t="shared" si="1"/>
        <v>РГ-05-1541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">
      <c r="A18" s="386" t="str">
        <f t="shared" si="0"/>
        <v>ДФ ДСК Стабилност - Европейски акции</v>
      </c>
      <c r="B18" s="387" t="str">
        <f t="shared" si="1"/>
        <v>РГ-05-1541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4770074</v>
      </c>
    </row>
    <row r="19" spans="1:7" ht="15">
      <c r="A19" s="386" t="str">
        <f t="shared" si="0"/>
        <v>ДФ ДСК Стабилност - Европейски акции</v>
      </c>
      <c r="B19" s="387" t="str">
        <f t="shared" si="1"/>
        <v>РГ-05-1541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">
      <c r="A20" s="386" t="str">
        <f t="shared" si="0"/>
        <v>ДФ ДСК Стабилност - Европейски акции</v>
      </c>
      <c r="B20" s="387" t="str">
        <f t="shared" si="1"/>
        <v>РГ-05-1541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1587711</v>
      </c>
    </row>
    <row r="21" spans="1:7" ht="15">
      <c r="A21" s="386" t="str">
        <f t="shared" si="0"/>
        <v>ДФ ДСК Стабилност - Европейски акции</v>
      </c>
      <c r="B21" s="387" t="str">
        <f t="shared" si="1"/>
        <v>РГ-05-1541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">
      <c r="A22" s="386" t="str">
        <f t="shared" si="0"/>
        <v>ДФ ДСК Стабилност - Европейски акции</v>
      </c>
      <c r="B22" s="387" t="str">
        <f t="shared" si="1"/>
        <v>РГ-05-1541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">
      <c r="A23" s="386" t="str">
        <f t="shared" si="0"/>
        <v>ДФ ДСК Стабилност - Европейски акции</v>
      </c>
      <c r="B23" s="387" t="str">
        <f t="shared" si="1"/>
        <v>РГ-05-1541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1587711</v>
      </c>
    </row>
    <row r="24" spans="1:7" ht="15">
      <c r="A24" s="386" t="str">
        <f t="shared" si="0"/>
        <v>ДФ ДСК Стабилност - Европейски акции</v>
      </c>
      <c r="B24" s="387" t="str">
        <f t="shared" si="1"/>
        <v>РГ-05-1541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">
      <c r="A25" s="386" t="str">
        <f t="shared" si="0"/>
        <v>ДФ ДСК Стабилност - Европейски акции</v>
      </c>
      <c r="B25" s="387" t="str">
        <f t="shared" si="1"/>
        <v>РГ-05-1541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">
      <c r="A26" s="386" t="str">
        <f t="shared" si="0"/>
        <v>ДФ ДСК Стабилност - Европейски акции</v>
      </c>
      <c r="B26" s="387" t="str">
        <f t="shared" si="1"/>
        <v>РГ-05-1541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">
      <c r="A27" s="386" t="str">
        <f t="shared" si="0"/>
        <v>ДФ ДСК Стабилност - Европейски акции</v>
      </c>
      <c r="B27" s="387" t="str">
        <f t="shared" si="1"/>
        <v>РГ-05-1541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">
      <c r="A28" s="386" t="str">
        <f t="shared" si="0"/>
        <v>ДФ ДСК Стабилност - Европейски акции</v>
      </c>
      <c r="B28" s="387" t="str">
        <f t="shared" si="1"/>
        <v>РГ-05-1541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">
      <c r="A29" s="386" t="str">
        <f t="shared" si="0"/>
        <v>ДФ ДСК Стабилност - Европейски акции</v>
      </c>
      <c r="B29" s="387" t="str">
        <f t="shared" si="1"/>
        <v>РГ-05-1541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">
      <c r="A30" s="386" t="str">
        <f t="shared" si="0"/>
        <v>ДФ ДСК Стабилност - Европейски акции</v>
      </c>
      <c r="B30" s="387" t="str">
        <f t="shared" si="1"/>
        <v>РГ-05-1541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1587711</v>
      </c>
    </row>
    <row r="31" spans="1:7" ht="15">
      <c r="A31" s="386" t="str">
        <f t="shared" si="0"/>
        <v>ДФ ДСК Стабилност - Европейски акции</v>
      </c>
      <c r="B31" s="387" t="str">
        <f t="shared" si="1"/>
        <v>РГ-05-1541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">
      <c r="A32" s="386" t="str">
        <f t="shared" si="0"/>
        <v>ДФ ДСК Стабилност - Европейски акции</v>
      </c>
      <c r="B32" s="387" t="str">
        <f t="shared" si="1"/>
        <v>РГ-05-1541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21775</v>
      </c>
    </row>
    <row r="33" spans="1:7" ht="15">
      <c r="A33" s="386" t="str">
        <f t="shared" si="0"/>
        <v>ДФ ДСК Стабилност - Европейски акции</v>
      </c>
      <c r="B33" s="387" t="str">
        <f t="shared" si="1"/>
        <v>РГ-05-1541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">
      <c r="A34" s="386" t="str">
        <f t="shared" si="0"/>
        <v>ДФ ДСК Стабилност - Европейски акции</v>
      </c>
      <c r="B34" s="387" t="str">
        <f t="shared" si="1"/>
        <v>РГ-05-1541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">
      <c r="A35" s="386" t="str">
        <f aca="true" t="shared" si="3" ref="A35:A58">dfName</f>
        <v>ДФ ДСК Стабилност - Европейски акции</v>
      </c>
      <c r="B35" s="387" t="str">
        <f aca="true" t="shared" si="4" ref="B35:B58">dfRG</f>
        <v>РГ-05-1541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">
      <c r="A36" s="386" t="str">
        <f t="shared" si="3"/>
        <v>ДФ ДСК Стабилност - Европейски акции</v>
      </c>
      <c r="B36" s="387" t="str">
        <f t="shared" si="4"/>
        <v>РГ-05-1541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21775</v>
      </c>
    </row>
    <row r="37" spans="1:7" ht="15">
      <c r="A37" s="386" t="str">
        <f t="shared" si="3"/>
        <v>ДФ ДСК Стабилност - Европейски акции</v>
      </c>
      <c r="B37" s="387" t="str">
        <f t="shared" si="4"/>
        <v>РГ-05-1541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">
      <c r="A38" s="386" t="str">
        <f t="shared" si="3"/>
        <v>ДФ ДСК Стабилност - Европейски акции</v>
      </c>
      <c r="B38" s="387" t="str">
        <f t="shared" si="4"/>
        <v>РГ-05-1541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6379560</v>
      </c>
    </row>
    <row r="39" spans="1:7" ht="15">
      <c r="A39" s="386" t="str">
        <f t="shared" si="3"/>
        <v>ДФ ДСК Стабилност - Европейски акции</v>
      </c>
      <c r="B39" s="387" t="str">
        <f t="shared" si="4"/>
        <v>РГ-05-1541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6379560</v>
      </c>
    </row>
    <row r="40" spans="1:7" ht="15">
      <c r="A40" s="405" t="str">
        <f t="shared" si="3"/>
        <v>ДФ ДСК Стабилност - Европейски акции</v>
      </c>
      <c r="B40" s="406" t="str">
        <f t="shared" si="4"/>
        <v>РГ-05-1541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">
      <c r="A41" s="405" t="str">
        <f t="shared" si="3"/>
        <v>ДФ ДСК Стабилност - Европейски акции</v>
      </c>
      <c r="B41" s="406" t="str">
        <f t="shared" si="4"/>
        <v>РГ-05-1541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5150744</v>
      </c>
    </row>
    <row r="42" spans="1:7" ht="15">
      <c r="A42" s="405" t="str">
        <f t="shared" si="3"/>
        <v>ДФ ДСК Стабилност - Европейски акции</v>
      </c>
      <c r="B42" s="406" t="str">
        <f t="shared" si="4"/>
        <v>РГ-05-1541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0.75">
      <c r="A43" s="405" t="str">
        <f t="shared" si="3"/>
        <v>ДФ ДСК Стабилност - Европейски акции</v>
      </c>
      <c r="B43" s="406" t="str">
        <f t="shared" si="4"/>
        <v>РГ-05-1541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-59108</v>
      </c>
    </row>
    <row r="44" spans="1:7" ht="15">
      <c r="A44" s="405" t="str">
        <f t="shared" si="3"/>
        <v>ДФ ДСК Стабилност - Европейски акции</v>
      </c>
      <c r="B44" s="406" t="str">
        <f t="shared" si="4"/>
        <v>РГ-05-1541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">
      <c r="A45" s="405" t="str">
        <f t="shared" si="3"/>
        <v>ДФ ДСК Стабилност - Европейски акции</v>
      </c>
      <c r="B45" s="406" t="str">
        <f t="shared" si="4"/>
        <v>РГ-05-1541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">
      <c r="A46" s="405" t="str">
        <f t="shared" si="3"/>
        <v>ДФ ДСК Стабилност - Европейски акции</v>
      </c>
      <c r="B46" s="406" t="str">
        <f t="shared" si="4"/>
        <v>РГ-05-1541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-59108</v>
      </c>
    </row>
    <row r="47" spans="1:7" ht="15">
      <c r="A47" s="405" t="str">
        <f t="shared" si="3"/>
        <v>ДФ ДСК Стабилност - Европейски акции</v>
      </c>
      <c r="B47" s="406" t="str">
        <f t="shared" si="4"/>
        <v>РГ-05-1541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">
      <c r="A48" s="405" t="str">
        <f t="shared" si="3"/>
        <v>ДФ ДСК Стабилност - Европейски акции</v>
      </c>
      <c r="B48" s="406" t="str">
        <f t="shared" si="4"/>
        <v>РГ-05-1541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1392674</v>
      </c>
    </row>
    <row r="49" spans="1:7" ht="15">
      <c r="A49" s="405" t="str">
        <f t="shared" si="3"/>
        <v>ДФ ДСК Стабилност - Европейски акции</v>
      </c>
      <c r="B49" s="406" t="str">
        <f t="shared" si="4"/>
        <v>РГ-05-1541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1659643</v>
      </c>
    </row>
    <row r="50" spans="1:7" ht="15">
      <c r="A50" s="405" t="str">
        <f t="shared" si="3"/>
        <v>ДФ ДСК Стабилност - Европейски акции</v>
      </c>
      <c r="B50" s="406" t="str">
        <f t="shared" si="4"/>
        <v>РГ-05-1541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-266969</v>
      </c>
    </row>
    <row r="51" spans="1:7" ht="15">
      <c r="A51" s="405" t="str">
        <f t="shared" si="3"/>
        <v>ДФ ДСК Стабилност - Европейски акции</v>
      </c>
      <c r="B51" s="406" t="str">
        <f t="shared" si="4"/>
        <v>РГ-05-1541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">
      <c r="A52" s="405" t="str">
        <f t="shared" si="3"/>
        <v>ДФ ДСК Стабилност - Европейски акции</v>
      </c>
      <c r="B52" s="406" t="str">
        <f t="shared" si="4"/>
        <v>РГ-05-1541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-106809</v>
      </c>
    </row>
    <row r="53" spans="1:7" ht="15">
      <c r="A53" s="405" t="str">
        <f t="shared" si="3"/>
        <v>ДФ ДСК Стабилност - Европейски акции</v>
      </c>
      <c r="B53" s="406" t="str">
        <f t="shared" si="4"/>
        <v>РГ-05-1541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1285865</v>
      </c>
    </row>
    <row r="54" spans="1:7" ht="15">
      <c r="A54" s="405" t="str">
        <f t="shared" si="3"/>
        <v>ДФ ДСК Стабилност - Европейски акции</v>
      </c>
      <c r="B54" s="406" t="str">
        <f t="shared" si="4"/>
        <v>РГ-05-1541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6377501</v>
      </c>
    </row>
    <row r="55" spans="1:7" ht="15">
      <c r="A55" s="405" t="str">
        <f t="shared" si="3"/>
        <v>ДФ ДСК Стабилност - Европейски акции</v>
      </c>
      <c r="B55" s="406" t="str">
        <f t="shared" si="4"/>
        <v>РГ-05-1541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">
      <c r="A56" s="405" t="str">
        <f t="shared" si="3"/>
        <v>ДФ ДСК Стабилност - Европейски акции</v>
      </c>
      <c r="B56" s="406" t="str">
        <f t="shared" si="4"/>
        <v>РГ-05-1541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">
      <c r="A57" s="405" t="str">
        <f t="shared" si="3"/>
        <v>ДФ ДСК Стабилност - Европейски акции</v>
      </c>
      <c r="B57" s="406" t="str">
        <f t="shared" si="4"/>
        <v>РГ-05-1541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2059</v>
      </c>
    </row>
    <row r="58" spans="1:7" ht="15">
      <c r="A58" s="405" t="str">
        <f t="shared" si="3"/>
        <v>ДФ ДСК Стабилност - Европейски акции</v>
      </c>
      <c r="B58" s="406" t="str">
        <f t="shared" si="4"/>
        <v>РГ-05-1541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350</v>
      </c>
    </row>
    <row r="59" spans="1:7" ht="1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1709</v>
      </c>
    </row>
    <row r="60" spans="1:7" ht="15">
      <c r="A60" s="405" t="str">
        <f aca="true" t="shared" si="6" ref="A60:A81">dfName</f>
        <v>ДФ ДСК Стабилност - Европейски акции</v>
      </c>
      <c r="B60" s="406" t="str">
        <f aca="true" t="shared" si="7" ref="B60:B81">dfRG</f>
        <v>РГ-05-1541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">
      <c r="A61" s="405" t="str">
        <f t="shared" si="6"/>
        <v>ДФ ДСК Стабилност - Европейски акции</v>
      </c>
      <c r="B61" s="406" t="str">
        <f t="shared" si="7"/>
        <v>РГ-05-1541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">
      <c r="A62" s="405" t="str">
        <f t="shared" si="6"/>
        <v>ДФ ДСК Стабилност - Европейски акции</v>
      </c>
      <c r="B62" s="406" t="str">
        <f t="shared" si="7"/>
        <v>РГ-05-1541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">
      <c r="A63" s="405" t="str">
        <f t="shared" si="6"/>
        <v>ДФ ДСК Стабилност - Европейски акции</v>
      </c>
      <c r="B63" s="406" t="str">
        <f t="shared" si="7"/>
        <v>РГ-05-1541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">
      <c r="A64" s="405" t="str">
        <f t="shared" si="6"/>
        <v>ДФ ДСК Стабилност - Европейски акции</v>
      </c>
      <c r="B64" s="406" t="str">
        <f t="shared" si="7"/>
        <v>РГ-05-1541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">
      <c r="A65" s="405" t="str">
        <f t="shared" si="6"/>
        <v>ДФ ДСК Стабилност - Европейски акции</v>
      </c>
      <c r="B65" s="406" t="str">
        <f t="shared" si="7"/>
        <v>РГ-05-1541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">
      <c r="A66" s="405" t="str">
        <f t="shared" si="6"/>
        <v>ДФ ДСК Стабилност - Европейски акции</v>
      </c>
      <c r="B66" s="406" t="str">
        <f t="shared" si="7"/>
        <v>РГ-05-1541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0.75">
      <c r="A67" s="405" t="str">
        <f t="shared" si="6"/>
        <v>ДФ ДСК Стабилност - Европейски акции</v>
      </c>
      <c r="B67" s="406" t="str">
        <f t="shared" si="7"/>
        <v>РГ-05-1541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">
      <c r="A68" s="405" t="str">
        <f t="shared" si="6"/>
        <v>ДФ ДСК Стабилност - Европейски акции</v>
      </c>
      <c r="B68" s="406" t="str">
        <f t="shared" si="7"/>
        <v>РГ-05-1541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">
      <c r="A69" s="405" t="str">
        <f t="shared" si="6"/>
        <v>ДФ ДСК Стабилност - Европейски акции</v>
      </c>
      <c r="B69" s="406" t="str">
        <f t="shared" si="7"/>
        <v>РГ-05-1541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2059</v>
      </c>
    </row>
    <row r="70" spans="1:7" ht="15">
      <c r="A70" s="405" t="str">
        <f t="shared" si="6"/>
        <v>ДФ ДСК Стабилност - Европейски акции</v>
      </c>
      <c r="B70" s="406" t="str">
        <f t="shared" si="7"/>
        <v>РГ-05-1541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6379560</v>
      </c>
    </row>
    <row r="71" spans="1:7" ht="15">
      <c r="A71" s="423" t="str">
        <f t="shared" si="6"/>
        <v>ДФ ДСК Стабилност - Европейски акции</v>
      </c>
      <c r="B71" s="424" t="str">
        <f t="shared" si="7"/>
        <v>РГ-05-1541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">
      <c r="A72" s="423" t="str">
        <f t="shared" si="6"/>
        <v>ДФ ДСК Стабилност - Европейски акции</v>
      </c>
      <c r="B72" s="424" t="str">
        <f t="shared" si="7"/>
        <v>РГ-05-1541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">
      <c r="A73" s="423" t="str">
        <f t="shared" si="6"/>
        <v>ДФ ДСК Стабилност - Европейски акции</v>
      </c>
      <c r="B73" s="424" t="str">
        <f t="shared" si="7"/>
        <v>РГ-05-1541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40</v>
      </c>
    </row>
    <row r="74" spans="1:7" ht="30.75">
      <c r="A74" s="423" t="str">
        <f t="shared" si="6"/>
        <v>ДФ ДСК Стабилност - Европейски акции</v>
      </c>
      <c r="B74" s="424" t="str">
        <f t="shared" si="7"/>
        <v>РГ-05-1541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0.75">
      <c r="A75" s="423" t="str">
        <f t="shared" si="6"/>
        <v>ДФ ДСК Стабилност - Европейски акции</v>
      </c>
      <c r="B75" s="424" t="str">
        <f t="shared" si="7"/>
        <v>РГ-05-1541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2311274</v>
      </c>
    </row>
    <row r="76" spans="1:7" ht="15">
      <c r="A76" s="423" t="str">
        <f t="shared" si="6"/>
        <v>ДФ ДСК Стабилност - Европейски акции</v>
      </c>
      <c r="B76" s="424" t="str">
        <f t="shared" si="7"/>
        <v>РГ-05-1541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1046</v>
      </c>
    </row>
    <row r="77" spans="1:7" ht="15">
      <c r="A77" s="423" t="str">
        <f t="shared" si="6"/>
        <v>ДФ ДСК Стабилност - Европейски акции</v>
      </c>
      <c r="B77" s="424" t="str">
        <f t="shared" si="7"/>
        <v>РГ-05-1541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322</v>
      </c>
    </row>
    <row r="78" spans="1:7" ht="15">
      <c r="A78" s="423" t="str">
        <f t="shared" si="6"/>
        <v>ДФ ДСК Стабилност - Европейски акции</v>
      </c>
      <c r="B78" s="424" t="str">
        <f t="shared" si="7"/>
        <v>РГ-05-1541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2312682</v>
      </c>
    </row>
    <row r="79" spans="1:7" ht="15">
      <c r="A79" s="423" t="str">
        <f t="shared" si="6"/>
        <v>ДФ ДСК Стабилност - Европейски акции</v>
      </c>
      <c r="B79" s="424" t="str">
        <f t="shared" si="7"/>
        <v>РГ-05-1541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">
      <c r="A80" s="423" t="str">
        <f t="shared" si="6"/>
        <v>ДФ ДСК Стабилност - Европейски акции</v>
      </c>
      <c r="B80" s="424" t="str">
        <f t="shared" si="7"/>
        <v>РГ-05-1541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">
      <c r="A81" s="423" t="str">
        <f t="shared" si="6"/>
        <v>ДФ ДСК Стабилност - Европейски акции</v>
      </c>
      <c r="B81" s="424" t="str">
        <f t="shared" si="7"/>
        <v>РГ-05-1541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34625</v>
      </c>
    </row>
    <row r="82" spans="1:7" ht="1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">
      <c r="A83" s="423" t="str">
        <f aca="true" t="shared" si="9" ref="A83:A109">dfName</f>
        <v>ДФ ДСК Стабилност - Европейски акции</v>
      </c>
      <c r="B83" s="424" t="str">
        <f aca="true" t="shared" si="10" ref="B83:B109">dfRG</f>
        <v>РГ-05-1541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">
      <c r="A84" s="423" t="str">
        <f t="shared" si="9"/>
        <v>ДФ ДСК Стабилност - Европейски акции</v>
      </c>
      <c r="B84" s="424" t="str">
        <f t="shared" si="10"/>
        <v>РГ-05-1541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">
      <c r="A85" s="423" t="str">
        <f t="shared" si="9"/>
        <v>ДФ ДСК Стабилност - Европейски акции</v>
      </c>
      <c r="B85" s="424" t="str">
        <f t="shared" si="10"/>
        <v>РГ-05-1541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34625</v>
      </c>
    </row>
    <row r="86" spans="1:7" ht="15">
      <c r="A86" s="423" t="str">
        <f t="shared" si="9"/>
        <v>ДФ ДСК Стабилност - Европейски акции</v>
      </c>
      <c r="B86" s="424" t="str">
        <f t="shared" si="10"/>
        <v>РГ-05-1541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2347307</v>
      </c>
    </row>
    <row r="87" spans="1:7" ht="15">
      <c r="A87" s="423" t="str">
        <f t="shared" si="9"/>
        <v>ДФ ДСК Стабилност - Европейски акции</v>
      </c>
      <c r="B87" s="424" t="str">
        <f t="shared" si="10"/>
        <v>РГ-05-1541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">
      <c r="A88" s="423" t="str">
        <f t="shared" si="9"/>
        <v>ДФ ДСК Стабилност - Европейски акции</v>
      </c>
      <c r="B88" s="424" t="str">
        <f t="shared" si="10"/>
        <v>РГ-05-1541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">
      <c r="A89" s="423" t="str">
        <f t="shared" si="9"/>
        <v>ДФ ДСК Стабилност - Европейски акции</v>
      </c>
      <c r="B89" s="424" t="str">
        <f t="shared" si="10"/>
        <v>РГ-05-1541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">
      <c r="A90" s="423" t="str">
        <f t="shared" si="9"/>
        <v>ДФ ДСК Стабилност - Европейски акции</v>
      </c>
      <c r="B90" s="424" t="str">
        <f t="shared" si="10"/>
        <v>РГ-05-1541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2347307</v>
      </c>
    </row>
    <row r="91" spans="1:7" ht="15">
      <c r="A91" s="434" t="str">
        <f t="shared" si="9"/>
        <v>ДФ ДСК Стабилност - Европейски акции</v>
      </c>
      <c r="B91" s="435" t="str">
        <f t="shared" si="10"/>
        <v>РГ-05-1541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">
      <c r="A92" s="434" t="str">
        <f t="shared" si="9"/>
        <v>ДФ ДСК Стабилност - Европейски акции</v>
      </c>
      <c r="B92" s="435" t="str">
        <f t="shared" si="10"/>
        <v>РГ-05-1541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">
      <c r="A93" s="434" t="str">
        <f t="shared" si="9"/>
        <v>ДФ ДСК Стабилност - Европейски акции</v>
      </c>
      <c r="B93" s="435" t="str">
        <f t="shared" si="10"/>
        <v>РГ-05-1541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0.75">
      <c r="A94" s="434" t="str">
        <f t="shared" si="9"/>
        <v>ДФ ДСК Стабилност - Европейски акции</v>
      </c>
      <c r="B94" s="435" t="str">
        <f t="shared" si="10"/>
        <v>РГ-05-1541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0.75">
      <c r="A95" s="434" t="str">
        <f t="shared" si="9"/>
        <v>ДФ ДСК Стабилност - Европейски акции</v>
      </c>
      <c r="B95" s="435" t="str">
        <f t="shared" si="10"/>
        <v>РГ-05-1541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2126392</v>
      </c>
    </row>
    <row r="96" spans="1:7" ht="15">
      <c r="A96" s="434" t="str">
        <f t="shared" si="9"/>
        <v>ДФ ДСК Стабилност - Европейски акции</v>
      </c>
      <c r="B96" s="435" t="str">
        <f t="shared" si="10"/>
        <v>РГ-05-1541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">
      <c r="A97" s="434" t="str">
        <f t="shared" si="9"/>
        <v>ДФ ДСК Стабилност - Европейски акции</v>
      </c>
      <c r="B97" s="435" t="str">
        <f t="shared" si="10"/>
        <v>РГ-05-1541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114106</v>
      </c>
    </row>
    <row r="98" spans="1:7" ht="15">
      <c r="A98" s="434" t="str">
        <f t="shared" si="9"/>
        <v>ДФ ДСК Стабилност - Европейски акции</v>
      </c>
      <c r="B98" s="435" t="str">
        <f t="shared" si="10"/>
        <v>РГ-05-1541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">
      <c r="A99" s="434" t="str">
        <f t="shared" si="9"/>
        <v>ДФ ДСК Стабилност - Европейски акции</v>
      </c>
      <c r="B99" s="435" t="str">
        <f t="shared" si="10"/>
        <v>РГ-05-1541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2240498</v>
      </c>
    </row>
    <row r="100" spans="1:7" ht="15">
      <c r="A100" s="434" t="str">
        <f t="shared" si="9"/>
        <v>ДФ ДСК Стабилност - Европейски акции</v>
      </c>
      <c r="B100" s="435" t="str">
        <f t="shared" si="10"/>
        <v>РГ-05-1541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">
      <c r="A101" s="434" t="str">
        <f t="shared" si="9"/>
        <v>ДФ ДСК Стабилност - Европейски акции</v>
      </c>
      <c r="B101" s="435" t="str">
        <f t="shared" si="10"/>
        <v>РГ-05-1541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">
      <c r="A102" s="434" t="str">
        <f t="shared" si="9"/>
        <v>ДФ ДСК Стабилност - Европейски акции</v>
      </c>
      <c r="B102" s="435" t="str">
        <f t="shared" si="10"/>
        <v>РГ-05-1541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2240498</v>
      </c>
    </row>
    <row r="103" spans="1:7" ht="15">
      <c r="A103" s="434" t="str">
        <f t="shared" si="9"/>
        <v>ДФ ДСК Стабилност - Европейски акции</v>
      </c>
      <c r="B103" s="435" t="str">
        <f t="shared" si="10"/>
        <v>РГ-05-1541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106809</v>
      </c>
    </row>
    <row r="104" spans="1:7" ht="15">
      <c r="A104" s="434" t="str">
        <f t="shared" si="9"/>
        <v>ДФ ДСК Стабилност - Европейски акции</v>
      </c>
      <c r="B104" s="435" t="str">
        <f t="shared" si="10"/>
        <v>РГ-05-1541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">
      <c r="A105" s="434" t="str">
        <f t="shared" si="9"/>
        <v>ДФ ДСК Стабилност - Европейски акции</v>
      </c>
      <c r="B105" s="435" t="str">
        <f t="shared" si="10"/>
        <v>РГ-05-1541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106809</v>
      </c>
    </row>
    <row r="106" spans="1:7" ht="15">
      <c r="A106" s="434" t="str">
        <f t="shared" si="9"/>
        <v>ДФ ДСК Стабилност - Европейски акции</v>
      </c>
      <c r="B106" s="435" t="str">
        <f t="shared" si="10"/>
        <v>РГ-05-1541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2347307</v>
      </c>
    </row>
    <row r="107" spans="1:7" ht="15">
      <c r="A107" s="446" t="str">
        <f t="shared" si="9"/>
        <v>ДФ ДСК Стабилност - Европейски акции</v>
      </c>
      <c r="B107" s="447" t="str">
        <f t="shared" si="10"/>
        <v>РГ-05-1541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0.75">
      <c r="A108" s="446" t="str">
        <f t="shared" si="9"/>
        <v>ДФ ДСК Стабилност - Европейски акции</v>
      </c>
      <c r="B108" s="447" t="str">
        <f t="shared" si="10"/>
        <v>РГ-05-1541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262231</v>
      </c>
    </row>
    <row r="109" spans="1:7" ht="15">
      <c r="A109" s="446" t="str">
        <f t="shared" si="9"/>
        <v>ДФ ДСК Стабилност - Европейски акции</v>
      </c>
      <c r="B109" s="447" t="str">
        <f t="shared" si="10"/>
        <v>РГ-05-1541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">
      <c r="A110" s="446" t="str">
        <f aca="true" t="shared" si="12" ref="A110:A141">dfName</f>
        <v>ДФ ДСК Стабилност - Европейски акции</v>
      </c>
      <c r="B110" s="447" t="str">
        <f aca="true" t="shared" si="13" ref="B110:B141">dfRG</f>
        <v>РГ-05-1541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">
      <c r="A111" s="446" t="str">
        <f t="shared" si="12"/>
        <v>ДФ ДСК Стабилност - Европейски акции</v>
      </c>
      <c r="B111" s="447" t="str">
        <f t="shared" si="13"/>
        <v>РГ-05-1541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">
      <c r="A112" s="446" t="str">
        <f t="shared" si="12"/>
        <v>ДФ ДСК Стабилност - Европейски акции</v>
      </c>
      <c r="B112" s="447" t="str">
        <f t="shared" si="13"/>
        <v>РГ-05-1541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">
      <c r="A113" s="446" t="str">
        <f t="shared" si="12"/>
        <v>ДФ ДСК Стабилност - Европейски акции</v>
      </c>
      <c r="B113" s="447" t="str">
        <f t="shared" si="13"/>
        <v>РГ-05-1541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15">
      <c r="A114" s="446" t="str">
        <f t="shared" si="12"/>
        <v>ДФ ДСК Стабилност - Европейски акции</v>
      </c>
      <c r="B114" s="447" t="str">
        <f t="shared" si="13"/>
        <v>РГ-05-1541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262231</v>
      </c>
    </row>
    <row r="115" spans="1:7" ht="15">
      <c r="A115" s="446" t="str">
        <f t="shared" si="12"/>
        <v>ДФ ДСК Стабилност - Европейски акции</v>
      </c>
      <c r="B115" s="447" t="str">
        <f t="shared" si="13"/>
        <v>РГ-05-1541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0.75">
      <c r="A116" s="446" t="str">
        <f t="shared" si="12"/>
        <v>ДФ ДСК Стабилност - Европейски акции</v>
      </c>
      <c r="B116" s="447" t="str">
        <f t="shared" si="13"/>
        <v>РГ-05-1541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2855926</v>
      </c>
    </row>
    <row r="117" spans="1:7" ht="30.75">
      <c r="A117" s="446" t="str">
        <f t="shared" si="12"/>
        <v>ДФ ДСК Стабилност - Европейски акции</v>
      </c>
      <c r="B117" s="447" t="str">
        <f t="shared" si="13"/>
        <v>РГ-05-1541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">
      <c r="A118" s="446" t="str">
        <f t="shared" si="12"/>
        <v>ДФ ДСК Стабилност - Европейски акции</v>
      </c>
      <c r="B118" s="447" t="str">
        <f t="shared" si="13"/>
        <v>РГ-05-1541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256018</v>
      </c>
    </row>
    <row r="119" spans="1:7" ht="15">
      <c r="A119" s="446" t="str">
        <f t="shared" si="12"/>
        <v>ДФ ДСК Стабилност - Европейски акции</v>
      </c>
      <c r="B119" s="447" t="str">
        <f t="shared" si="13"/>
        <v>РГ-05-1541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">
      <c r="A120" s="446" t="str">
        <f t="shared" si="12"/>
        <v>ДФ ДСК Стабилност - Европейски акции</v>
      </c>
      <c r="B120" s="447" t="str">
        <f t="shared" si="13"/>
        <v>РГ-05-1541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-29503</v>
      </c>
    </row>
    <row r="121" spans="1:7" ht="15">
      <c r="A121" s="446" t="str">
        <f t="shared" si="12"/>
        <v>ДФ ДСК Стабилност - Европейски акции</v>
      </c>
      <c r="B121" s="447" t="str">
        <f t="shared" si="13"/>
        <v>РГ-05-1541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-5899</v>
      </c>
    </row>
    <row r="122" spans="1:7" ht="15">
      <c r="A122" s="446" t="str">
        <f t="shared" si="12"/>
        <v>ДФ ДСК Стабилност - Европейски акции</v>
      </c>
      <c r="B122" s="447" t="str">
        <f t="shared" si="13"/>
        <v>РГ-05-1541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-272</v>
      </c>
    </row>
    <row r="123" spans="1:7" ht="15">
      <c r="A123" s="446" t="str">
        <f t="shared" si="12"/>
        <v>ДФ ДСК Стабилност - Европейски акции</v>
      </c>
      <c r="B123" s="447" t="str">
        <f t="shared" si="13"/>
        <v>РГ-05-1541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0.75">
      <c r="A124" s="446" t="str">
        <f t="shared" si="12"/>
        <v>ДФ ДСК Стабилност - Европейски акции</v>
      </c>
      <c r="B124" s="447" t="str">
        <f t="shared" si="13"/>
        <v>РГ-05-1541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3076270</v>
      </c>
    </row>
    <row r="125" spans="1:7" ht="15">
      <c r="A125" s="446" t="str">
        <f t="shared" si="12"/>
        <v>ДФ ДСК Стабилност - Европейски акции</v>
      </c>
      <c r="B125" s="447" t="str">
        <f t="shared" si="13"/>
        <v>РГ-05-1541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">
      <c r="A126" s="446" t="str">
        <f t="shared" si="12"/>
        <v>ДФ ДСК Стабилност - Европейски акции</v>
      </c>
      <c r="B126" s="447" t="str">
        <f t="shared" si="13"/>
        <v>РГ-05-1541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">
      <c r="A127" s="446" t="str">
        <f t="shared" si="12"/>
        <v>ДФ ДСК Стабилност - Европейски акции</v>
      </c>
      <c r="B127" s="447" t="str">
        <f t="shared" si="13"/>
        <v>РГ-05-1541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">
      <c r="A128" s="446" t="str">
        <f t="shared" si="12"/>
        <v>ДФ ДСК Стабилност - Европейски акции</v>
      </c>
      <c r="B128" s="447" t="str">
        <f t="shared" si="13"/>
        <v>РГ-05-1541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">
      <c r="A129" s="446" t="str">
        <f t="shared" si="12"/>
        <v>ДФ ДСК Стабилност - Европейски акции</v>
      </c>
      <c r="B129" s="447" t="str">
        <f t="shared" si="13"/>
        <v>РГ-05-1541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0.75">
      <c r="A130" s="446" t="str">
        <f t="shared" si="12"/>
        <v>ДФ ДСК Стабилност - Европейски акции</v>
      </c>
      <c r="B130" s="447" t="str">
        <f t="shared" si="13"/>
        <v>РГ-05-1541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0.75">
      <c r="A131" s="446" t="str">
        <f t="shared" si="12"/>
        <v>ДФ ДСК Стабилност - Европейски акции</v>
      </c>
      <c r="B131" s="447" t="str">
        <f t="shared" si="13"/>
        <v>РГ-05-1541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0.75">
      <c r="A132" s="446" t="str">
        <f t="shared" si="12"/>
        <v>ДФ ДСК Стабилност - Европейски акции</v>
      </c>
      <c r="B132" s="447" t="str">
        <f t="shared" si="13"/>
        <v>РГ-05-1541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3338501</v>
      </c>
    </row>
    <row r="133" spans="1:7" ht="30.75">
      <c r="A133" s="446" t="str">
        <f t="shared" si="12"/>
        <v>ДФ ДСК Стабилност - Европейски акции</v>
      </c>
      <c r="B133" s="447" t="str">
        <f t="shared" si="13"/>
        <v>РГ-05-1541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1431573</v>
      </c>
    </row>
    <row r="134" spans="1:7" ht="30.75">
      <c r="A134" s="446" t="str">
        <f t="shared" si="12"/>
        <v>ДФ ДСК Стабилност - Европейски акции</v>
      </c>
      <c r="B134" s="447" t="str">
        <f t="shared" si="13"/>
        <v>РГ-05-1541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4770074</v>
      </c>
    </row>
    <row r="135" spans="1:7" ht="15">
      <c r="A135" s="446" t="str">
        <f t="shared" si="12"/>
        <v>ДФ ДСК Стабилност - Европейски акции</v>
      </c>
      <c r="B135" s="447" t="str">
        <f t="shared" si="13"/>
        <v>РГ-05-1541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2850074</v>
      </c>
    </row>
    <row r="136" spans="1:7" ht="15">
      <c r="A136" s="434" t="str">
        <f t="shared" si="12"/>
        <v>ДФ ДСК Стабилност - Европейски акции</v>
      </c>
      <c r="B136" s="435" t="str">
        <f t="shared" si="13"/>
        <v>РГ-05-1541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6080136</v>
      </c>
    </row>
    <row r="137" spans="1:7" ht="15">
      <c r="A137" s="434" t="str">
        <f t="shared" si="12"/>
        <v>ДФ ДСК Стабилност - Европейски акции</v>
      </c>
      <c r="B137" s="435" t="str">
        <f t="shared" si="13"/>
        <v>РГ-05-1541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6222079</v>
      </c>
    </row>
    <row r="138" spans="1:7" ht="15">
      <c r="A138" s="434" t="str">
        <f t="shared" si="12"/>
        <v>ДФ ДСК Стабилност - Европейски акции</v>
      </c>
      <c r="B138" s="435" t="str">
        <f t="shared" si="13"/>
        <v>РГ-05-1541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15">
      <c r="A139" s="434" t="str">
        <f t="shared" si="12"/>
        <v>ДФ ДСК Стабилност - Европейски акции</v>
      </c>
      <c r="B139" s="435" t="str">
        <f t="shared" si="13"/>
        <v>РГ-05-1541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15">
      <c r="A140" s="434" t="str">
        <f t="shared" si="12"/>
        <v>ДФ ДСК Стабилност - Европейски акции</v>
      </c>
      <c r="B140" s="435" t="str">
        <f t="shared" si="13"/>
        <v>РГ-05-1541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15">
      <c r="A141" s="434" t="str">
        <f t="shared" si="12"/>
        <v>ДФ ДСК Стабилност - Европейски акции</v>
      </c>
      <c r="B141" s="435" t="str">
        <f t="shared" si="13"/>
        <v>РГ-05-1541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6222079</v>
      </c>
    </row>
    <row r="142" spans="1:7" ht="15">
      <c r="A142" s="434" t="str">
        <f aca="true" t="shared" si="15" ref="A142:A155">dfName</f>
        <v>ДФ ДСК Стабилност - Европейски акции</v>
      </c>
      <c r="B142" s="435" t="str">
        <f aca="true" t="shared" si="16" ref="B142:B155">dfRG</f>
        <v>РГ-05-1541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262231</v>
      </c>
    </row>
    <row r="143" spans="1:7" ht="15">
      <c r="A143" s="434" t="str">
        <f t="shared" si="15"/>
        <v>ДФ ДСК Стабилност - Европейски акции</v>
      </c>
      <c r="B143" s="435" t="str">
        <f t="shared" si="16"/>
        <v>РГ-05-1541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1029959</v>
      </c>
    </row>
    <row r="144" spans="1:7" ht="15">
      <c r="A144" s="434" t="str">
        <f t="shared" si="15"/>
        <v>ДФ ДСК Стабилност - Европейски акции</v>
      </c>
      <c r="B144" s="435" t="str">
        <f t="shared" si="16"/>
        <v>РГ-05-1541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-767728</v>
      </c>
    </row>
    <row r="145" spans="1:7" ht="15">
      <c r="A145" s="434" t="str">
        <f t="shared" si="15"/>
        <v>ДФ ДСК Стабилност - Европейски акции</v>
      </c>
      <c r="B145" s="435" t="str">
        <f t="shared" si="16"/>
        <v>РГ-05-1541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-106809</v>
      </c>
    </row>
    <row r="146" spans="1:7" ht="15">
      <c r="A146" s="434" t="str">
        <f t="shared" si="15"/>
        <v>ДФ ДСК Стабилност - Европейски акции</v>
      </c>
      <c r="B146" s="435" t="str">
        <f t="shared" si="16"/>
        <v>РГ-05-1541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15">
      <c r="A147" s="434" t="str">
        <f t="shared" si="15"/>
        <v>ДФ ДСК Стабилност - Европейски акции</v>
      </c>
      <c r="B147" s="435" t="str">
        <f t="shared" si="16"/>
        <v>РГ-05-1541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15">
      <c r="A148" s="434" t="str">
        <f t="shared" si="15"/>
        <v>ДФ ДСК Стабилност - Европейски акции</v>
      </c>
      <c r="B148" s="435" t="str">
        <f t="shared" si="16"/>
        <v>РГ-05-1541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15">
      <c r="A149" s="434" t="str">
        <f t="shared" si="15"/>
        <v>ДФ ДСК Стабилност - Европейски акции</v>
      </c>
      <c r="B149" s="435" t="str">
        <f t="shared" si="16"/>
        <v>РГ-05-1541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0.75">
      <c r="A150" s="434" t="str">
        <f t="shared" si="15"/>
        <v>ДФ ДСК Стабилност - Европейски акции</v>
      </c>
      <c r="B150" s="435" t="str">
        <f t="shared" si="16"/>
        <v>РГ-05-1541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15">
      <c r="A151" s="434" t="str">
        <f t="shared" si="15"/>
        <v>ДФ ДСК Стабилност - Европейски акции</v>
      </c>
      <c r="B151" s="435" t="str">
        <f t="shared" si="16"/>
        <v>РГ-05-1541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15">
      <c r="A152" s="434" t="str">
        <f t="shared" si="15"/>
        <v>ДФ ДСК Стабилност - Европейски акции</v>
      </c>
      <c r="B152" s="435" t="str">
        <f t="shared" si="16"/>
        <v>РГ-05-1541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0.75">
      <c r="A153" s="434" t="str">
        <f t="shared" si="15"/>
        <v>ДФ ДСК Стабилност - Европейски акции</v>
      </c>
      <c r="B153" s="435" t="str">
        <f t="shared" si="16"/>
        <v>РГ-05-1541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15">
      <c r="A154" s="434" t="str">
        <f t="shared" si="15"/>
        <v>ДФ ДСК Стабилност - Европейски акции</v>
      </c>
      <c r="B154" s="435" t="str">
        <f t="shared" si="16"/>
        <v>РГ-05-1541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15">
      <c r="A155" s="434" t="str">
        <f t="shared" si="15"/>
        <v>ДФ ДСК Стабилност - Европейски акции</v>
      </c>
      <c r="B155" s="435" t="str">
        <f t="shared" si="16"/>
        <v>РГ-05-1541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1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15">
      <c r="A157" s="434" t="str">
        <f aca="true" t="shared" si="18" ref="A157:A199">dfName</f>
        <v>ДФ ДСК Стабилност - Европейски акции</v>
      </c>
      <c r="B157" s="435" t="str">
        <f aca="true" t="shared" si="19" ref="B157:B199">dfRG</f>
        <v>РГ-05-1541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6377501</v>
      </c>
    </row>
    <row r="158" spans="1:7" ht="15">
      <c r="A158" s="434" t="str">
        <f t="shared" si="18"/>
        <v>ДФ ДСК Стабилност - Европейски акции</v>
      </c>
      <c r="B158" s="435" t="str">
        <f t="shared" si="19"/>
        <v>РГ-05-1541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0.75">
      <c r="A159" s="434" t="str">
        <f t="shared" si="18"/>
        <v>ДФ ДСК Стабилност - Европейски акции</v>
      </c>
      <c r="B159" s="435" t="str">
        <f t="shared" si="19"/>
        <v>РГ-05-1541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6377501</v>
      </c>
    </row>
    <row r="160" spans="1:7" ht="15">
      <c r="A160" s="475" t="str">
        <f t="shared" si="18"/>
        <v>ДФ ДСК Стабилност - Европейски акции</v>
      </c>
      <c r="B160" s="476" t="str">
        <f t="shared" si="19"/>
        <v>РГ-05-1541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">
      <c r="A161" s="475" t="str">
        <f t="shared" si="18"/>
        <v>ДФ ДСК Стабилност - Европейски акции</v>
      </c>
      <c r="B161" s="476" t="str">
        <f t="shared" si="19"/>
        <v>РГ-05-1541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4941585</v>
      </c>
    </row>
    <row r="162" spans="1:7" ht="15">
      <c r="A162" s="475" t="str">
        <f t="shared" si="18"/>
        <v>ДФ ДСК Стабилност - Европейски акции</v>
      </c>
      <c r="B162" s="476" t="str">
        <f t="shared" si="19"/>
        <v>РГ-05-1541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5150744</v>
      </c>
    </row>
    <row r="163" spans="1:7" ht="15">
      <c r="A163" s="475" t="str">
        <f t="shared" si="18"/>
        <v>ДФ ДСК Стабилност - Европейски акции</v>
      </c>
      <c r="B163" s="476" t="str">
        <f t="shared" si="19"/>
        <v>РГ-05-1541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831923</v>
      </c>
    </row>
    <row r="164" spans="1:7" ht="30.75">
      <c r="A164" s="475" t="str">
        <f t="shared" si="18"/>
        <v>ДФ ДСК Стабилност - Европейски акции</v>
      </c>
      <c r="B164" s="476" t="str">
        <f t="shared" si="19"/>
        <v>РГ-05-1541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1029959</v>
      </c>
    </row>
    <row r="165" spans="1:7" ht="15">
      <c r="A165" s="475" t="str">
        <f t="shared" si="18"/>
        <v>ДФ ДСК Стабилност - Европейски акции</v>
      </c>
      <c r="B165" s="476" t="str">
        <f t="shared" si="19"/>
        <v>РГ-05-1541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622764</v>
      </c>
    </row>
    <row r="166" spans="1:7" ht="30.75">
      <c r="A166" s="475" t="str">
        <f t="shared" si="18"/>
        <v>ДФ ДСК Стабилност - Европейски акции</v>
      </c>
      <c r="B166" s="476" t="str">
        <f t="shared" si="19"/>
        <v>РГ-05-1541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767728</v>
      </c>
    </row>
    <row r="167" spans="1:7" ht="30.75">
      <c r="A167" s="475" t="str">
        <f t="shared" si="18"/>
        <v>ДФ ДСК Стабилност - Европейски акции</v>
      </c>
      <c r="B167" s="476" t="str">
        <f t="shared" si="19"/>
        <v>РГ-05-1541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1.25913</v>
      </c>
    </row>
    <row r="168" spans="1:7" ht="30.75">
      <c r="A168" s="475" t="str">
        <f t="shared" si="18"/>
        <v>ДФ ДСК Стабилност - Европейски акции</v>
      </c>
      <c r="B168" s="476" t="str">
        <f t="shared" si="19"/>
        <v>РГ-05-1541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1.23817</v>
      </c>
    </row>
    <row r="169" spans="1:7" ht="15">
      <c r="A169" s="475" t="str">
        <f t="shared" si="18"/>
        <v>ДФ ДСК Стабилност - Европейски акции</v>
      </c>
      <c r="B169" s="476" t="str">
        <f t="shared" si="19"/>
        <v>РГ-05-1541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28572</v>
      </c>
    </row>
    <row r="170" spans="1:7" ht="15">
      <c r="A170" s="475" t="str">
        <f t="shared" si="18"/>
        <v>ДФ ДСК Стабилност - Европейски акции</v>
      </c>
      <c r="B170" s="476" t="str">
        <f t="shared" si="19"/>
        <v>РГ-05-1541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5909</v>
      </c>
    </row>
    <row r="171" spans="1:7" ht="15">
      <c r="A171" s="475" t="str">
        <f t="shared" si="18"/>
        <v>ДФ ДСК Стабилност - Европейски акции</v>
      </c>
      <c r="B171" s="476" t="str">
        <f t="shared" si="19"/>
        <v>РГ-05-1541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144</v>
      </c>
    </row>
    <row r="172" spans="1:7" ht="15">
      <c r="A172" s="475" t="str">
        <f t="shared" si="18"/>
        <v>ДФ ДСК Стабилност - Европейски акции</v>
      </c>
      <c r="B172" s="476" t="str">
        <f t="shared" si="19"/>
        <v>РГ-05-1541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-0.016646414587850433</v>
      </c>
    </row>
    <row r="173" spans="1:7" ht="15">
      <c r="A173" s="475" t="str">
        <f t="shared" si="18"/>
        <v>ДФ ДСК Стабилност - Европейски акции</v>
      </c>
      <c r="B173" s="476" t="str">
        <f t="shared" si="19"/>
        <v>РГ-05-1541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0.024943154551533286</v>
      </c>
    </row>
    <row r="174" spans="1:7" ht="15">
      <c r="A174" s="475" t="str">
        <f t="shared" si="18"/>
        <v>ДФ ДСК Стабилност - Европейски акции</v>
      </c>
      <c r="B174" s="476" t="str">
        <f t="shared" si="19"/>
        <v>РГ-05-1541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-0.016646414587850433</v>
      </c>
    </row>
    <row r="175" spans="1:7" ht="15">
      <c r="A175" s="475" t="str">
        <f t="shared" si="18"/>
        <v>ДФ ДСК Стабилност - Европейски акции</v>
      </c>
      <c r="B175" s="476" t="str">
        <f t="shared" si="19"/>
        <v>РГ-05-1541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0.08472872377090682</v>
      </c>
    </row>
    <row r="176" spans="1:7" ht="15">
      <c r="A176" s="446" t="str">
        <f t="shared" si="18"/>
        <v>ДФ ДСК Стабилност - Европейски акции</v>
      </c>
      <c r="B176" s="447" t="str">
        <f t="shared" si="19"/>
        <v>РГ-05-1541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15">
      <c r="A177" s="446" t="str">
        <f t="shared" si="18"/>
        <v>ДФ ДСК Стабилност - Европейски акции</v>
      </c>
      <c r="B177" s="447" t="str">
        <f t="shared" si="19"/>
        <v>РГ-05-1541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15">
      <c r="A178" s="446" t="str">
        <f t="shared" si="18"/>
        <v>ДФ ДСК Стабилност - Европейски акции</v>
      </c>
      <c r="B178" s="447" t="str">
        <f t="shared" si="19"/>
        <v>РГ-05-1541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15">
      <c r="A179" s="446" t="str">
        <f t="shared" si="18"/>
        <v>ДФ ДСК Стабилност - Европейски акции</v>
      </c>
      <c r="B179" s="447" t="str">
        <f t="shared" si="19"/>
        <v>РГ-05-1541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15">
      <c r="A180" s="446" t="str">
        <f t="shared" si="18"/>
        <v>ДФ ДСК Стабилност - Европейски акции</v>
      </c>
      <c r="B180" s="447" t="str">
        <f t="shared" si="19"/>
        <v>РГ-05-1541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15">
      <c r="A181" s="446" t="str">
        <f t="shared" si="18"/>
        <v>ДФ ДСК Стабилност - Европейски акции</v>
      </c>
      <c r="B181" s="447" t="str">
        <f t="shared" si="19"/>
        <v>РГ-05-1541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">
      <c r="A182" s="446" t="str">
        <f t="shared" si="18"/>
        <v>ДФ ДСК Стабилност - Европейски акции</v>
      </c>
      <c r="B182" s="447" t="str">
        <f t="shared" si="19"/>
        <v>РГ-05-1541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">
      <c r="A183" s="466" t="str">
        <f t="shared" si="18"/>
        <v>ДФ ДСК Стабилност - Европейски акции</v>
      </c>
      <c r="B183" s="467" t="str">
        <f t="shared" si="19"/>
        <v>РГ-05-1541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">
      <c r="A184" s="466" t="str">
        <f t="shared" si="18"/>
        <v>ДФ ДСК Стабилност - Европейски акции</v>
      </c>
      <c r="B184" s="467" t="str">
        <f t="shared" si="19"/>
        <v>РГ-05-1541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">
      <c r="A185" s="466" t="str">
        <f t="shared" si="18"/>
        <v>ДФ ДСК Стабилност - Европейски акции</v>
      </c>
      <c r="B185" s="467" t="str">
        <f t="shared" si="19"/>
        <v>РГ-05-1541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">
      <c r="A186" s="466" t="str">
        <f t="shared" si="18"/>
        <v>ДФ ДСК Стабилност - Европейски акции</v>
      </c>
      <c r="B186" s="467" t="str">
        <f t="shared" si="19"/>
        <v>РГ-05-1541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">
      <c r="A187" s="466" t="str">
        <f t="shared" si="18"/>
        <v>ДФ ДСК Стабилност - Европейски акции</v>
      </c>
      <c r="B187" s="467" t="str">
        <f t="shared" si="19"/>
        <v>РГ-05-1541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">
      <c r="A188" s="466" t="str">
        <f t="shared" si="18"/>
        <v>ДФ ДСК Стабилност - Европейски акции</v>
      </c>
      <c r="B188" s="467" t="str">
        <f t="shared" si="19"/>
        <v>РГ-05-1541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">
      <c r="A189" s="466" t="str">
        <f t="shared" si="18"/>
        <v>ДФ ДСК Стабилност - Европейски акции</v>
      </c>
      <c r="B189" s="467" t="str">
        <f t="shared" si="19"/>
        <v>РГ-05-1541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">
      <c r="A190" s="466" t="str">
        <f t="shared" si="18"/>
        <v>ДФ ДСК Стабилност - Европейски акции</v>
      </c>
      <c r="B190" s="467" t="str">
        <f t="shared" si="19"/>
        <v>РГ-05-1541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0.75">
      <c r="A191" s="466" t="str">
        <f t="shared" si="18"/>
        <v>ДФ ДСК Стабилност - Европейски акции</v>
      </c>
      <c r="B191" s="467" t="str">
        <f t="shared" si="19"/>
        <v>РГ-05-1541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">
      <c r="A192" s="466" t="str">
        <f t="shared" si="18"/>
        <v>ДФ ДСК Стабилност - Европейски акции</v>
      </c>
      <c r="B192" s="467" t="str">
        <f t="shared" si="19"/>
        <v>РГ-05-1541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">
      <c r="A193" s="466" t="str">
        <f t="shared" si="18"/>
        <v>ДФ ДСК Стабилност - Европейски акции</v>
      </c>
      <c r="B193" s="467" t="str">
        <f t="shared" si="19"/>
        <v>РГ-05-1541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">
      <c r="A194" s="466" t="str">
        <f t="shared" si="18"/>
        <v>ДФ ДСК Стабилност - Европейски акции</v>
      </c>
      <c r="B194" s="467" t="str">
        <f t="shared" si="19"/>
        <v>РГ-05-1541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">
      <c r="A195" s="466" t="str">
        <f t="shared" si="18"/>
        <v>ДФ ДСК Стабилност - Европейски акции</v>
      </c>
      <c r="B195" s="467" t="str">
        <f t="shared" si="19"/>
        <v>РГ-05-1541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">
      <c r="A196" s="466" t="str">
        <f t="shared" si="18"/>
        <v>ДФ ДСК Стабилност - Европейски акции</v>
      </c>
      <c r="B196" s="467" t="str">
        <f t="shared" si="19"/>
        <v>РГ-05-1541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">
      <c r="A197" s="475" t="str">
        <f t="shared" si="18"/>
        <v>ДФ ДСК Стабилност - Европейски акции</v>
      </c>
      <c r="B197" s="476" t="str">
        <f t="shared" si="19"/>
        <v>РГ-05-1541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">
      <c r="A198" s="475" t="str">
        <f t="shared" si="18"/>
        <v>ДФ ДСК Стабилност - Европейски акции</v>
      </c>
      <c r="B198" s="476" t="str">
        <f t="shared" si="19"/>
        <v>РГ-05-1541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">
      <c r="A199" s="475" t="str">
        <f t="shared" si="18"/>
        <v>ДФ ДСК Стабилност - Европейски акции</v>
      </c>
      <c r="B199" s="476" t="str">
        <f t="shared" si="19"/>
        <v>РГ-05-1541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">
      <c r="A200" s="475" t="str">
        <f aca="true" t="shared" si="21" ref="A200:A212">dfName</f>
        <v>ДФ ДСК Стабилност - Европейски акции</v>
      </c>
      <c r="B200" s="476" t="str">
        <f aca="true" t="shared" si="22" ref="B200:B212">dfRG</f>
        <v>РГ-05-1541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">
      <c r="A201" s="475" t="str">
        <f t="shared" si="21"/>
        <v>ДФ ДСК Стабилност - Европейски акции</v>
      </c>
      <c r="B201" s="476" t="str">
        <f t="shared" si="22"/>
        <v>РГ-05-1541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">
      <c r="A202" s="475" t="str">
        <f t="shared" si="21"/>
        <v>ДФ ДСК Стабилност - Европейски акции</v>
      </c>
      <c r="B202" s="476" t="str">
        <f t="shared" si="22"/>
        <v>РГ-05-1541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">
      <c r="A203" s="475" t="str">
        <f t="shared" si="21"/>
        <v>ДФ ДСК Стабилност - Европейски акции</v>
      </c>
      <c r="B203" s="476" t="str">
        <f t="shared" si="22"/>
        <v>РГ-05-1541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">
      <c r="A204" s="475" t="str">
        <f t="shared" si="21"/>
        <v>ДФ ДСК Стабилност - Европейски акции</v>
      </c>
      <c r="B204" s="476" t="str">
        <f t="shared" si="22"/>
        <v>РГ-05-1541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">
      <c r="A205" s="475" t="str">
        <f t="shared" si="21"/>
        <v>ДФ ДСК Стабилност - Европейски акции</v>
      </c>
      <c r="B205" s="476" t="str">
        <f t="shared" si="22"/>
        <v>РГ-05-1541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">
      <c r="A206" s="475" t="str">
        <f t="shared" si="21"/>
        <v>ДФ ДСК Стабилност - Европейски акции</v>
      </c>
      <c r="B206" s="476" t="str">
        <f t="shared" si="22"/>
        <v>РГ-05-1541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15">
      <c r="A207" s="475" t="str">
        <f t="shared" si="21"/>
        <v>ДФ ДСК Стабилност - Европейски акции</v>
      </c>
      <c r="B207" s="476" t="str">
        <f t="shared" si="22"/>
        <v>РГ-05-1541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0.75">
      <c r="A208" s="475" t="str">
        <f t="shared" si="21"/>
        <v>ДФ ДСК Стабилност - Европейски акции</v>
      </c>
      <c r="B208" s="476" t="str">
        <f t="shared" si="22"/>
        <v>РГ-05-1541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0.75">
      <c r="A209" s="475" t="str">
        <f t="shared" si="21"/>
        <v>ДФ ДСК Стабилност - Европейски акции</v>
      </c>
      <c r="B209" s="476" t="str">
        <f t="shared" si="22"/>
        <v>РГ-05-1541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">
      <c r="A210" s="475" t="str">
        <f t="shared" si="21"/>
        <v>ДФ ДСК Стабилност - Европейски акции</v>
      </c>
      <c r="B210" s="476" t="str">
        <f t="shared" si="22"/>
        <v>РГ-05-1541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">
      <c r="A211" s="475" t="str">
        <f t="shared" si="21"/>
        <v>ДФ ДСК Стабилност - Европейски акции</v>
      </c>
      <c r="B211" s="476" t="str">
        <f t="shared" si="22"/>
        <v>РГ-05-1541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5.75" thickBot="1">
      <c r="A212" s="484" t="str">
        <f t="shared" si="21"/>
        <v>ДФ ДСК Стабилност - Европейски акции</v>
      </c>
      <c r="B212" s="485" t="str">
        <f t="shared" si="22"/>
        <v>РГ-05-1541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44274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5150744</v>
      </c>
      <c r="H11" s="251">
        <v>4941585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-59108</v>
      </c>
      <c r="H13" s="231">
        <v>-112180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-59108</v>
      </c>
      <c r="H16" s="252">
        <f>SUM(H13:H15)</f>
        <v>-112180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1392674</v>
      </c>
      <c r="H18" s="244">
        <f>SUM(H19:H20)</f>
        <v>975558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1659643</v>
      </c>
      <c r="H19" s="231">
        <v>1242527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-266969</v>
      </c>
      <c r="H20" s="231">
        <v>-266969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417116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2850074</v>
      </c>
      <c r="D22" s="286">
        <v>1431573</v>
      </c>
      <c r="E22" s="287" t="s">
        <v>990</v>
      </c>
      <c r="F22" s="230" t="s">
        <v>991</v>
      </c>
      <c r="G22" s="231">
        <v>-106809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1920000</v>
      </c>
      <c r="D23" s="231"/>
      <c r="E23" s="127" t="s">
        <v>29</v>
      </c>
      <c r="F23" s="223" t="s">
        <v>205</v>
      </c>
      <c r="G23" s="252">
        <f>G19+G21+G20+G22</f>
        <v>1285865</v>
      </c>
      <c r="H23" s="252">
        <f>H19+H21+H20+H22</f>
        <v>1392674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6377501</v>
      </c>
      <c r="H24" s="252">
        <f>H11+H16+H23</f>
        <v>6222079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4770074</v>
      </c>
      <c r="D25" s="252">
        <f>SUM(D21:D24)</f>
        <v>1431573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1587711</v>
      </c>
      <c r="D27" s="244">
        <f>SUM(D28:D31)</f>
        <v>4176669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2059</v>
      </c>
      <c r="H28" s="244">
        <f>SUM(H29:H31)</f>
        <v>2979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340</v>
      </c>
    </row>
    <row r="30" spans="1:8" ht="15">
      <c r="A30" s="295" t="s">
        <v>100</v>
      </c>
      <c r="B30" s="230" t="s">
        <v>180</v>
      </c>
      <c r="C30" s="258">
        <v>1587711</v>
      </c>
      <c r="D30" s="258">
        <v>4176669</v>
      </c>
      <c r="E30" s="265" t="s">
        <v>94</v>
      </c>
      <c r="F30" s="262" t="s">
        <v>210</v>
      </c>
      <c r="G30" s="258">
        <v>1709</v>
      </c>
      <c r="H30" s="258">
        <v>2639</v>
      </c>
    </row>
    <row r="31" spans="1:8" ht="1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>
        <v>481181</v>
      </c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1587711</v>
      </c>
      <c r="D37" s="243">
        <f>SUM(D32:D36)+D27</f>
        <v>4657850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">
      <c r="A39" s="125" t="s">
        <v>134</v>
      </c>
      <c r="B39" s="262" t="s">
        <v>188</v>
      </c>
      <c r="C39" s="258">
        <v>21775</v>
      </c>
      <c r="D39" s="258">
        <v>135635</v>
      </c>
      <c r="E39" s="126" t="s">
        <v>113</v>
      </c>
      <c r="F39" s="262" t="s">
        <v>219</v>
      </c>
      <c r="G39" s="258"/>
      <c r="H39" s="258"/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2059</v>
      </c>
      <c r="H40" s="259">
        <f>SUM(H32:H39)+H28+H27</f>
        <v>2979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21775</v>
      </c>
      <c r="D43" s="259">
        <f>SUM(D39:D42)</f>
        <v>135635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6379560</v>
      </c>
      <c r="D45" s="259">
        <f>D25+D37+D43+D44</f>
        <v>6225058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9">
        <f>C18+C45</f>
        <v>6379560</v>
      </c>
      <c r="D47" s="609">
        <f>D18+D45</f>
        <v>6225058</v>
      </c>
      <c r="E47" s="264" t="s">
        <v>35</v>
      </c>
      <c r="F47" s="223" t="s">
        <v>221</v>
      </c>
      <c r="G47" s="610">
        <f>G24+G40</f>
        <v>6379560</v>
      </c>
      <c r="H47" s="610">
        <f>H24+H40</f>
        <v>6225058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44274</v>
      </c>
    </row>
    <row r="5" spans="1:7" ht="1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">
      <c r="A12" s="136" t="s">
        <v>19</v>
      </c>
      <c r="B12" s="373" t="s">
        <v>794</v>
      </c>
      <c r="C12" s="245">
        <v>40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0.7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0.75">
      <c r="A14" s="136" t="s">
        <v>937</v>
      </c>
      <c r="B14" s="373" t="s">
        <v>796</v>
      </c>
      <c r="C14" s="245">
        <v>2311274</v>
      </c>
      <c r="D14" s="245">
        <v>1298547</v>
      </c>
      <c r="E14" s="136" t="s">
        <v>940</v>
      </c>
      <c r="F14" s="373" t="s">
        <v>813</v>
      </c>
      <c r="G14" s="245">
        <v>2126392</v>
      </c>
      <c r="H14" s="245">
        <v>1542551</v>
      </c>
      <c r="I14" s="132"/>
    </row>
    <row r="15" spans="1:9" s="124" customFormat="1" ht="15">
      <c r="A15" s="136" t="s">
        <v>938</v>
      </c>
      <c r="B15" s="373" t="s">
        <v>797</v>
      </c>
      <c r="C15" s="245">
        <v>1046</v>
      </c>
      <c r="D15" s="245">
        <v>90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">
      <c r="A16" s="136" t="s">
        <v>981</v>
      </c>
      <c r="B16" s="373" t="s">
        <v>798</v>
      </c>
      <c r="C16" s="245">
        <v>322</v>
      </c>
      <c r="D16" s="245">
        <v>213</v>
      </c>
      <c r="E16" s="157" t="s">
        <v>942</v>
      </c>
      <c r="F16" s="373" t="s">
        <v>815</v>
      </c>
      <c r="G16" s="245">
        <v>114106</v>
      </c>
      <c r="H16" s="245">
        <v>211160</v>
      </c>
      <c r="I16" s="132"/>
    </row>
    <row r="17" spans="1:9" s="124" customFormat="1" ht="1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">
      <c r="A18" s="138" t="s">
        <v>20</v>
      </c>
      <c r="B18" s="374" t="s">
        <v>799</v>
      </c>
      <c r="C18" s="248">
        <f>SUM(C12:C16)</f>
        <v>2312682</v>
      </c>
      <c r="D18" s="248">
        <f>SUM(D12:D16)</f>
        <v>1298850</v>
      </c>
      <c r="E18" s="138" t="s">
        <v>20</v>
      </c>
      <c r="F18" s="374" t="s">
        <v>817</v>
      </c>
      <c r="G18" s="248">
        <f>SUM(G12:G17)</f>
        <v>2240498</v>
      </c>
      <c r="H18" s="248">
        <f>SUM(H12:H17)</f>
        <v>1753711</v>
      </c>
      <c r="I18" s="132"/>
    </row>
    <row r="19" spans="1:8" s="218" customFormat="1" ht="1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">
      <c r="A21" s="136" t="s">
        <v>122</v>
      </c>
      <c r="B21" s="373" t="s">
        <v>801</v>
      </c>
      <c r="C21" s="245">
        <v>34625</v>
      </c>
      <c r="D21" s="245">
        <v>37745</v>
      </c>
      <c r="E21" s="250"/>
      <c r="F21" s="373"/>
      <c r="G21" s="246"/>
      <c r="H21" s="246"/>
    </row>
    <row r="22" spans="1:8" s="124" customFormat="1" ht="1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">
      <c r="A25" s="138" t="s">
        <v>23</v>
      </c>
      <c r="B25" s="374" t="s">
        <v>805</v>
      </c>
      <c r="C25" s="248">
        <f>SUM(C20:C24)</f>
        <v>34625</v>
      </c>
      <c r="D25" s="248">
        <f>SUM(D20:D24)</f>
        <v>37745</v>
      </c>
      <c r="E25" s="138" t="s">
        <v>23</v>
      </c>
      <c r="F25" s="374" t="s">
        <v>818</v>
      </c>
      <c r="G25" s="247"/>
      <c r="H25" s="247"/>
    </row>
    <row r="26" spans="1:8" s="218" customFormat="1" ht="15">
      <c r="A26" s="250" t="s">
        <v>144</v>
      </c>
      <c r="B26" s="374" t="s">
        <v>806</v>
      </c>
      <c r="C26" s="248">
        <f>C18+C25</f>
        <v>2347307</v>
      </c>
      <c r="D26" s="248">
        <f>D18+D25</f>
        <v>1336595</v>
      </c>
      <c r="E26" s="250" t="s">
        <v>40</v>
      </c>
      <c r="F26" s="374" t="s">
        <v>819</v>
      </c>
      <c r="G26" s="248">
        <f>G18+G25</f>
        <v>2240498</v>
      </c>
      <c r="H26" s="248">
        <f>H18+H25</f>
        <v>1753711</v>
      </c>
    </row>
    <row r="27" spans="1:8" s="218" customFormat="1" ht="1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417116</v>
      </c>
      <c r="E27" s="250" t="s">
        <v>825</v>
      </c>
      <c r="F27" s="374" t="s">
        <v>820</v>
      </c>
      <c r="G27" s="284">
        <f>IF((C26-G26)&gt;0,C26-G26,0)</f>
        <v>106809</v>
      </c>
      <c r="H27" s="284">
        <f>IF((D26-H26)&gt;0,D26-H26,0)</f>
        <v>0</v>
      </c>
    </row>
    <row r="28" spans="1:8" s="218" customFormat="1" ht="1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">
      <c r="A29" s="250" t="s">
        <v>146</v>
      </c>
      <c r="B29" s="374" t="s">
        <v>809</v>
      </c>
      <c r="C29" s="248">
        <f>C27-C28</f>
        <v>0</v>
      </c>
      <c r="D29" s="248">
        <f>D27-D28</f>
        <v>417116</v>
      </c>
      <c r="E29" s="250" t="s">
        <v>147</v>
      </c>
      <c r="F29" s="374" t="s">
        <v>821</v>
      </c>
      <c r="G29" s="248">
        <f>G27</f>
        <v>106809</v>
      </c>
      <c r="H29" s="248">
        <f>H27</f>
        <v>0</v>
      </c>
    </row>
    <row r="30" spans="1:8" s="218" customFormat="1" ht="15">
      <c r="A30" s="257" t="s">
        <v>826</v>
      </c>
      <c r="B30" s="374" t="s">
        <v>810</v>
      </c>
      <c r="C30" s="248">
        <f>C26+C28+C29</f>
        <v>2347307</v>
      </c>
      <c r="D30" s="248">
        <f>D26+D28+D29</f>
        <v>1753711</v>
      </c>
      <c r="E30" s="250" t="s">
        <v>827</v>
      </c>
      <c r="F30" s="374" t="s">
        <v>822</v>
      </c>
      <c r="G30" s="248">
        <f>G26+G29</f>
        <v>2347307</v>
      </c>
      <c r="H30" s="248">
        <f>H26+H29</f>
        <v>1753711</v>
      </c>
    </row>
    <row r="31" spans="1:6" s="124" customFormat="1" ht="15">
      <c r="A31" s="497"/>
      <c r="B31" s="112"/>
      <c r="C31" s="132"/>
      <c r="D31" s="132"/>
      <c r="E31" s="498"/>
      <c r="F31" s="498"/>
    </row>
    <row r="32" spans="1:6" s="124" customFormat="1" ht="15">
      <c r="A32" s="132"/>
      <c r="B32" s="112"/>
      <c r="C32" s="132"/>
      <c r="D32" s="132"/>
      <c r="E32" s="379"/>
      <c r="F32" s="379"/>
    </row>
    <row r="33" spans="1:6" s="124" customFormat="1" ht="15">
      <c r="A33" s="499"/>
      <c r="B33" s="112"/>
      <c r="C33" s="132"/>
      <c r="D33" s="132"/>
      <c r="E33" s="132"/>
      <c r="F33" s="132"/>
    </row>
    <row r="34" spans="1:6" s="124" customFormat="1" ht="15">
      <c r="A34" s="499"/>
      <c r="B34" s="112"/>
      <c r="C34" s="132"/>
      <c r="D34" s="132"/>
      <c r="E34" s="132"/>
      <c r="F34" s="132"/>
    </row>
    <row r="35" spans="1:6" s="124" customFormat="1" ht="15">
      <c r="A35" s="500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СТАБИЛНОСТ - ЕВРОПЕЙСКИ АКЦИИ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44274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6.25">
      <c r="A13" s="523" t="s">
        <v>987</v>
      </c>
      <c r="B13" s="95" t="s">
        <v>830</v>
      </c>
      <c r="C13" s="524">
        <v>1029959</v>
      </c>
      <c r="D13" s="524">
        <v>-767728</v>
      </c>
      <c r="E13" s="525">
        <f>SUM(C13:D13)</f>
        <v>262231</v>
      </c>
      <c r="F13" s="524">
        <v>31916</v>
      </c>
      <c r="G13" s="524">
        <v>-307089</v>
      </c>
      <c r="H13" s="525">
        <f>SUM(F13:G13)</f>
        <v>-275173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1029959</v>
      </c>
      <c r="D19" s="528">
        <f>SUM(D13:D14,D16:D18)</f>
        <v>-767728</v>
      </c>
      <c r="E19" s="525">
        <f t="shared" si="0"/>
        <v>262231</v>
      </c>
      <c r="F19" s="528">
        <f>SUM(F13:F14,F16:F18)</f>
        <v>31916</v>
      </c>
      <c r="G19" s="528">
        <f>SUM(G13:G14,G16:G18)</f>
        <v>-307089</v>
      </c>
      <c r="H19" s="525">
        <f t="shared" si="1"/>
        <v>-275173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4509780</v>
      </c>
      <c r="D21" s="524">
        <v>-1653854</v>
      </c>
      <c r="E21" s="525">
        <f>SUM(C21:D21)</f>
        <v>2855926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256484</v>
      </c>
      <c r="D23" s="524">
        <v>-466</v>
      </c>
      <c r="E23" s="525">
        <f t="shared" si="2"/>
        <v>256018</v>
      </c>
      <c r="F23" s="524">
        <v>211262</v>
      </c>
      <c r="G23" s="524">
        <v>-213</v>
      </c>
      <c r="H23" s="525">
        <f t="shared" si="3"/>
        <v>211049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-29503</v>
      </c>
      <c r="E25" s="525">
        <f t="shared" si="2"/>
        <v>-29503</v>
      </c>
      <c r="F25" s="524"/>
      <c r="G25" s="524">
        <v>-31190</v>
      </c>
      <c r="H25" s="525">
        <f t="shared" si="3"/>
        <v>-31190</v>
      </c>
    </row>
    <row r="26" spans="1:8" ht="12.75">
      <c r="A26" s="531" t="s">
        <v>963</v>
      </c>
      <c r="B26" s="95" t="s">
        <v>842</v>
      </c>
      <c r="C26" s="524"/>
      <c r="D26" s="524">
        <v>-5899</v>
      </c>
      <c r="E26" s="525">
        <f t="shared" si="2"/>
        <v>-5899</v>
      </c>
      <c r="F26" s="524"/>
      <c r="G26" s="524">
        <v>-6493</v>
      </c>
      <c r="H26" s="525">
        <f t="shared" si="3"/>
        <v>-6493</v>
      </c>
    </row>
    <row r="27" spans="1:8" ht="12.75">
      <c r="A27" s="527" t="s">
        <v>964</v>
      </c>
      <c r="B27" s="95" t="s">
        <v>843</v>
      </c>
      <c r="C27" s="524"/>
      <c r="D27" s="524">
        <v>-272</v>
      </c>
      <c r="E27" s="525">
        <f t="shared" si="2"/>
        <v>-272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4766264</v>
      </c>
      <c r="D29" s="528">
        <f>SUM(D21:D28)</f>
        <v>-1689994</v>
      </c>
      <c r="E29" s="525">
        <f t="shared" si="2"/>
        <v>3076270</v>
      </c>
      <c r="F29" s="528">
        <f>SUM(F21:F28)</f>
        <v>211262</v>
      </c>
      <c r="G29" s="528">
        <f>SUM(G21:G28)</f>
        <v>-37896</v>
      </c>
      <c r="H29" s="525">
        <f t="shared" si="3"/>
        <v>173366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5796223</v>
      </c>
      <c r="D37" s="528">
        <f t="shared" si="5"/>
        <v>-2457722</v>
      </c>
      <c r="E37" s="528">
        <f t="shared" si="5"/>
        <v>3338501</v>
      </c>
      <c r="F37" s="528">
        <f t="shared" si="5"/>
        <v>243178</v>
      </c>
      <c r="G37" s="528">
        <f t="shared" si="5"/>
        <v>-344985</v>
      </c>
      <c r="H37" s="528">
        <f t="shared" si="5"/>
        <v>-101807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1431573</v>
      </c>
      <c r="F38" s="528"/>
      <c r="G38" s="528"/>
      <c r="H38" s="534">
        <v>1533380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4770074</v>
      </c>
      <c r="F39" s="528"/>
      <c r="G39" s="528"/>
      <c r="H39" s="528">
        <f>SUM(H37:H38)</f>
        <v>1431573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2850074</v>
      </c>
      <c r="F40" s="525"/>
      <c r="G40" s="525"/>
      <c r="H40" s="524">
        <v>1431573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44274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5162033</v>
      </c>
      <c r="D13" s="235">
        <v>-57455</v>
      </c>
      <c r="E13" s="235"/>
      <c r="F13" s="235"/>
      <c r="G13" s="235">
        <v>1242527</v>
      </c>
      <c r="H13" s="235">
        <v>-266969</v>
      </c>
      <c r="I13" s="611">
        <f>SUM(C13:H13)</f>
        <v>6080136</v>
      </c>
      <c r="J13" s="202"/>
    </row>
    <row r="14" spans="1:10" s="203" customFormat="1" ht="13.5">
      <c r="A14" s="204" t="s">
        <v>49</v>
      </c>
      <c r="B14" s="82" t="s">
        <v>857</v>
      </c>
      <c r="C14" s="611">
        <f>'1-SB'!H11</f>
        <v>4941585</v>
      </c>
      <c r="D14" s="611">
        <f>'1-SB'!H13</f>
        <v>-112180</v>
      </c>
      <c r="E14" s="611">
        <f>'1-SB'!H14</f>
        <v>0</v>
      </c>
      <c r="F14" s="611">
        <f>'1-SB'!H15</f>
        <v>0</v>
      </c>
      <c r="G14" s="611">
        <f>'1-SB'!H19+'1-SB'!H21</f>
        <v>1659643</v>
      </c>
      <c r="H14" s="611">
        <f>'1-SB'!H20+'1-SB'!H22</f>
        <v>-266969</v>
      </c>
      <c r="I14" s="611">
        <f aca="true" t="shared" si="0" ref="I14:I36">SUM(C14:H14)</f>
        <v>6222079</v>
      </c>
      <c r="J14" s="202"/>
    </row>
    <row r="15" spans="1:10" s="203" customFormat="1" ht="13.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2">
        <f aca="true" t="shared" si="2" ref="C18:H18">C14+C15</f>
        <v>4941585</v>
      </c>
      <c r="D18" s="612">
        <f t="shared" si="2"/>
        <v>-112180</v>
      </c>
      <c r="E18" s="612">
        <f>E14+E15</f>
        <v>0</v>
      </c>
      <c r="F18" s="612">
        <f t="shared" si="2"/>
        <v>0</v>
      </c>
      <c r="G18" s="612">
        <f t="shared" si="2"/>
        <v>1659643</v>
      </c>
      <c r="H18" s="612">
        <f t="shared" si="2"/>
        <v>-266969</v>
      </c>
      <c r="I18" s="611">
        <f t="shared" si="0"/>
        <v>6222079</v>
      </c>
      <c r="J18" s="105"/>
    </row>
    <row r="19" spans="1:10" ht="13.5">
      <c r="A19" s="204" t="s">
        <v>149</v>
      </c>
      <c r="B19" s="82" t="s">
        <v>862</v>
      </c>
      <c r="C19" s="612">
        <f aca="true" t="shared" si="3" ref="C19:H19">SUM(C20:C21)</f>
        <v>209159</v>
      </c>
      <c r="D19" s="612">
        <f t="shared" si="3"/>
        <v>53072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262231</v>
      </c>
      <c r="J19" s="105"/>
    </row>
    <row r="20" spans="1:10" ht="13.5">
      <c r="A20" s="205" t="s">
        <v>225</v>
      </c>
      <c r="B20" s="82" t="s">
        <v>863</v>
      </c>
      <c r="C20" s="236">
        <v>831923</v>
      </c>
      <c r="D20" s="236">
        <v>198036</v>
      </c>
      <c r="E20" s="236"/>
      <c r="F20" s="236"/>
      <c r="G20" s="236"/>
      <c r="H20" s="236"/>
      <c r="I20" s="611">
        <f t="shared" si="0"/>
        <v>1029959</v>
      </c>
      <c r="J20" s="105"/>
    </row>
    <row r="21" spans="1:10" ht="13.5">
      <c r="A21" s="205" t="s">
        <v>226</v>
      </c>
      <c r="B21" s="82" t="s">
        <v>864</v>
      </c>
      <c r="C21" s="236">
        <v>-622764</v>
      </c>
      <c r="D21" s="236">
        <v>-144964</v>
      </c>
      <c r="E21" s="236"/>
      <c r="F21" s="236"/>
      <c r="G21" s="236"/>
      <c r="H21" s="236"/>
      <c r="I21" s="611">
        <f t="shared" si="0"/>
        <v>-767728</v>
      </c>
      <c r="J21" s="105"/>
    </row>
    <row r="22" spans="1:10" ht="13.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-106809</v>
      </c>
      <c r="I22" s="611">
        <f t="shared" si="0"/>
        <v>-106809</v>
      </c>
      <c r="J22" s="105"/>
    </row>
    <row r="23" spans="1:10" ht="13.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2">
        <f aca="true" t="shared" si="7" ref="C34:H34">SUM(C18,C19,C22,C23,C26,C27,C30,C33)</f>
        <v>5150744</v>
      </c>
      <c r="D34" s="612">
        <f t="shared" si="7"/>
        <v>-59108</v>
      </c>
      <c r="E34" s="612">
        <f t="shared" si="7"/>
        <v>0</v>
      </c>
      <c r="F34" s="612">
        <f t="shared" si="7"/>
        <v>0</v>
      </c>
      <c r="G34" s="612">
        <f t="shared" si="7"/>
        <v>1659643</v>
      </c>
      <c r="H34" s="612">
        <f t="shared" si="7"/>
        <v>-373778</v>
      </c>
      <c r="I34" s="611">
        <f t="shared" si="0"/>
        <v>6377501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5">
        <f aca="true" t="shared" si="8" ref="C36:H36">SUM(C34:C35)</f>
        <v>5150744</v>
      </c>
      <c r="D36" s="615">
        <f t="shared" si="8"/>
        <v>-59108</v>
      </c>
      <c r="E36" s="615">
        <f t="shared" si="8"/>
        <v>0</v>
      </c>
      <c r="F36" s="615">
        <f t="shared" si="8"/>
        <v>0</v>
      </c>
      <c r="G36" s="615">
        <f t="shared" si="8"/>
        <v>1659643</v>
      </c>
      <c r="H36" s="615">
        <f t="shared" si="8"/>
        <v>-373778</v>
      </c>
      <c r="I36" s="611">
        <f t="shared" si="0"/>
        <v>6377501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СТАБИЛНОСТ - ЕВРОПЕЙСКИ АКЦИИ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44274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">
      <c r="A12" s="372">
        <v>2</v>
      </c>
      <c r="B12" s="561" t="s">
        <v>1374</v>
      </c>
      <c r="C12" s="571" t="s">
        <v>1396</v>
      </c>
      <c r="D12" s="601">
        <v>4941585</v>
      </c>
    </row>
    <row r="13" spans="1:4" s="161" customFormat="1" ht="15">
      <c r="A13" s="372">
        <v>3</v>
      </c>
      <c r="B13" s="562" t="s">
        <v>1373</v>
      </c>
      <c r="C13" s="571" t="s">
        <v>1397</v>
      </c>
      <c r="D13" s="601">
        <v>5150744</v>
      </c>
    </row>
    <row r="14" spans="1:4" s="161" customFormat="1" ht="15">
      <c r="A14" s="372">
        <v>4</v>
      </c>
      <c r="B14" s="563" t="s">
        <v>1386</v>
      </c>
      <c r="C14" s="571" t="s">
        <v>1398</v>
      </c>
      <c r="D14" s="601">
        <v>831923</v>
      </c>
    </row>
    <row r="15" spans="1:4" s="161" customFormat="1" ht="15">
      <c r="A15" s="372">
        <v>5</v>
      </c>
      <c r="B15" s="563" t="s">
        <v>1388</v>
      </c>
      <c r="C15" s="571" t="s">
        <v>1399</v>
      </c>
      <c r="D15" s="602">
        <v>1029959</v>
      </c>
    </row>
    <row r="16" spans="1:4" s="161" customFormat="1" ht="15">
      <c r="A16" s="372">
        <v>6</v>
      </c>
      <c r="B16" s="563" t="s">
        <v>1387</v>
      </c>
      <c r="C16" s="571" t="s">
        <v>1400</v>
      </c>
      <c r="D16" s="601">
        <v>622764</v>
      </c>
    </row>
    <row r="17" spans="1:4" s="161" customFormat="1" ht="15">
      <c r="A17" s="372">
        <v>7</v>
      </c>
      <c r="B17" s="563" t="s">
        <v>1389</v>
      </c>
      <c r="C17" s="571" t="s">
        <v>1401</v>
      </c>
      <c r="D17" s="602">
        <v>767728</v>
      </c>
    </row>
    <row r="18" spans="1:4" s="161" customFormat="1" ht="15">
      <c r="A18" s="372">
        <v>8</v>
      </c>
      <c r="B18" s="563" t="s">
        <v>1390</v>
      </c>
      <c r="C18" s="571" t="s">
        <v>1402</v>
      </c>
      <c r="D18" s="601">
        <v>1.25913</v>
      </c>
    </row>
    <row r="19" spans="1:4" s="161" customFormat="1" ht="15">
      <c r="A19" s="372">
        <v>9</v>
      </c>
      <c r="B19" s="563" t="s">
        <v>1391</v>
      </c>
      <c r="C19" s="571" t="s">
        <v>1403</v>
      </c>
      <c r="D19" s="601">
        <v>1.23817</v>
      </c>
    </row>
    <row r="20" spans="1:4" s="161" customFormat="1" ht="15">
      <c r="A20" s="372">
        <v>10</v>
      </c>
      <c r="B20" s="563" t="s">
        <v>1483</v>
      </c>
      <c r="C20" s="571" t="s">
        <v>1404</v>
      </c>
      <c r="D20" s="601">
        <v>5875582</v>
      </c>
    </row>
    <row r="21" spans="1:4" ht="15">
      <c r="A21" s="372">
        <v>11</v>
      </c>
      <c r="B21" s="572" t="s">
        <v>1392</v>
      </c>
      <c r="C21" s="571" t="s">
        <v>1405</v>
      </c>
      <c r="D21" s="592">
        <v>28572</v>
      </c>
    </row>
    <row r="22" spans="1:4" ht="15">
      <c r="A22" s="372">
        <v>12</v>
      </c>
      <c r="B22" s="572" t="s">
        <v>1393</v>
      </c>
      <c r="C22" s="571" t="s">
        <v>1407</v>
      </c>
      <c r="D22" s="592">
        <v>5909</v>
      </c>
    </row>
    <row r="23" spans="1:4" ht="15">
      <c r="A23" s="372">
        <v>13</v>
      </c>
      <c r="B23" s="572" t="s">
        <v>1394</v>
      </c>
      <c r="C23" s="571" t="s">
        <v>1447</v>
      </c>
      <c r="D23" s="592">
        <v>144</v>
      </c>
    </row>
    <row r="24" spans="1:4" ht="15">
      <c r="A24" s="372">
        <v>14</v>
      </c>
      <c r="B24" s="572" t="s">
        <v>1443</v>
      </c>
      <c r="C24" s="571" t="s">
        <v>1448</v>
      </c>
      <c r="D24" s="600">
        <v>-0.016646414587850433</v>
      </c>
    </row>
    <row r="25" spans="1:4" ht="15">
      <c r="A25" s="372">
        <v>15</v>
      </c>
      <c r="B25" s="572" t="s">
        <v>1444</v>
      </c>
      <c r="C25" s="571" t="s">
        <v>1449</v>
      </c>
      <c r="D25" s="600">
        <v>0.024943154551533286</v>
      </c>
    </row>
    <row r="26" spans="1:4" ht="15">
      <c r="A26" s="372">
        <v>16</v>
      </c>
      <c r="B26" s="572" t="s">
        <v>1445</v>
      </c>
      <c r="C26" s="571" t="s">
        <v>1450</v>
      </c>
      <c r="D26" s="600">
        <v>-0.016646414587850433</v>
      </c>
    </row>
    <row r="27" spans="1:4" ht="15">
      <c r="A27" s="372">
        <v>17</v>
      </c>
      <c r="B27" s="572" t="s">
        <v>1446</v>
      </c>
      <c r="C27" s="571" t="s">
        <v>1479</v>
      </c>
      <c r="D27" s="600">
        <v>0.08472872377090682</v>
      </c>
    </row>
    <row r="30" ht="15.75">
      <c r="B30" s="646" t="s">
        <v>1480</v>
      </c>
    </row>
    <row r="31" ht="15">
      <c r="B31" s="566" t="s">
        <v>1481</v>
      </c>
    </row>
    <row r="32" ht="1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44274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9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40">
        <f>ReportedCompletionDate</f>
        <v>44274</v>
      </c>
      <c r="F5" s="541"/>
    </row>
    <row r="6" spans="1:5" ht="1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0.7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1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">
      <c r="A27" s="154" t="s">
        <v>89</v>
      </c>
      <c r="B27" s="146"/>
      <c r="C27" s="551"/>
      <c r="D27" s="551"/>
      <c r="E27" s="551"/>
      <c r="F27" s="551"/>
    </row>
    <row r="28" spans="1:6" ht="1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0.75">
      <c r="A29" s="667"/>
      <c r="B29" s="679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0.7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0.7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0.7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0.7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F1">
      <pane ySplit="10" topLeftCell="A11" activePane="bottomLeft" state="frozen"/>
      <selection pane="topLeft" activeCell="D1" sqref="D1"/>
      <selection pane="bottomLeft" activeCell="E12" sqref="E12:X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44274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7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59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2021-03-26T13:00:37Z</dcterms:modified>
  <cp:category/>
  <cp:version/>
  <cp:contentType/>
  <cp:contentStatus/>
</cp:coreProperties>
</file>