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<sst xmlns="http://schemas.openxmlformats.org/spreadsheetml/2006/main" count="3159" uniqueCount="1501">
  <si>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</si>
  <si>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</si>
  <si>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</si>
  <si>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</si>
  <si>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</si>
  <si>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</si>
  <si>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</si>
  <si>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</si>
  <si>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</si>
  <si>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</si>
  <si>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</si>
  <si>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</si>
  <si>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</si>
  <si>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</si>
  <si>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</si>
  <si>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</si>
  <si>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</si>
  <si>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</si>
  <si>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</si>
  <si>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</si>
  <si>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</si>
  <si>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</si>
  <si>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</si>
  <si>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</si>
  <si>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</si>
  <si>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</si>
  <si>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</si>
  <si>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</si>
  <si>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</si>
  <si>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</si>
  <si>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</si>
  <si>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</si>
  <si>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</si>
  <si>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</si>
  <si>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</si>
  <si>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</si>
  <si>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</si>
  <si>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</si>
  <si>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</si>
  <si>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</si>
  <si>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</si>
  <si>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</si>
  <si>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</si>
  <si>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</si>
  <si>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</si>
  <si>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</si>
  <si>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</si>
  <si>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</si>
  <si>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</si>
  <si>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</si>
  <si>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</si>
  <si>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</si>
  <si>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</si>
  <si>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</si>
  <si>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</si>
  <si>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</si>
  <si>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</si>
  <si>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</si>
  <si>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</si>
  <si>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</si>
  <si>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</si>
  <si>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</si>
  <si>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</si>
  <si>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</si>
  <si>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</si>
  <si>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</si>
  <si>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</si>
  <si>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</si>
  <si>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</si>
  <si>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</si>
  <si>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</si>
  <si>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</si>
  <si>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</si>
  <si>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</si>
  <si>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</si>
  <si>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</si>
  <si>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</si>
  <si>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</si>
  <si>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</si>
  <si>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</si>
  <si>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</si>
  <si>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</si>
  <si>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</si>
  <si>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</si>
  <si>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</si>
  <si>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</si>
  <si>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</si>
  <si>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</si>
  <si>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</si>
  <si>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</si>
  <si>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</si>
  <si>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</si>
  <si>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</si>
  <si>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</si>
  <si>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</si>
  <si>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</si>
  <si>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</si>
  <si>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</si>
  <si>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</si>
  <si>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</si>
  <si>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</si>
  <si>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</si>
  <si>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</si>
  <si>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</si>
  <si>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</si>
  <si>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</si>
  <si>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</si>
  <si>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</si>
  <si>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</si>
  <si>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</si>
  <si>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</si>
  <si>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</si>
  <si>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</si>
  <si>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</si>
  <si>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</si>
  <si>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</si>
  <si>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</si>
  <si>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</si>
  <si>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</si>
  <si>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</si>
  <si>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</si>
  <si>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</si>
  <si>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</si>
  <si>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</si>
  <si>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</si>
  <si>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</si>
  <si>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</si>
  <si>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</si>
  <si>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</si>
  <si>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</si>
  <si>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</si>
  <si>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</si>
  <si>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</si>
  <si>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</si>
  <si>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</si>
  <si>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</si>
  <si>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</si>
  <si>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</si>
  <si>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</si>
  <si>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</si>
  <si>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</si>
  <si>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</si>
  <si>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</si>
  <si>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</si>
  <si>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</si>
  <si>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</si>
  <si>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</si>
  <si>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</si>
  <si>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</si>
  <si>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</si>
  <si>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</si>
  <si>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</si>
  <si>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</si>
  <si>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</si>
  <si>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</si>
  <si>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</si>
  <si>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</si>
  <si>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</si>
  <si>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</si>
  <si>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</si>
  <si>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</si>
  <si>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</si>
  <si>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</si>
  <si>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</si>
  <si>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</si>
  <si>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</si>
  <si>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</si>
  <si>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</si>
  <si>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</si>
  <si>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</si>
  <si>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</si>
  <si>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</si>
  <si>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</si>
  <si>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</si>
  <si>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</si>
  <si>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</si>
  <si>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</si>
  <si>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</si>
  <si>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</si>
  <si>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</si>
  <si>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</si>
  <si>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</si>
  <si>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</si>
  <si>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</si>
  <si>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</si>
  <si>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</si>
  <si>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</si>
  <si>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</si>
  <si>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</si>
  <si>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</si>
  <si>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</si>
  <si>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</si>
  <si>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</si>
  <si>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</si>
  <si>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</si>
  <si>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</si>
  <si>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</si>
  <si>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</si>
  <si>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</si>
  <si>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</si>
  <si>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</si>
  <si>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</si>
  <si>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</si>
  <si>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</si>
  <si>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</si>
  <si>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</si>
  <si>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</si>
  <si>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</si>
  <si>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</si>
  <si>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</si>
  <si>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</si>
  <si>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</si>
  <si>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</si>
  <si>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</si>
  <si>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</si>
  <si>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</si>
  <si>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</si>
  <si>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</si>
  <si>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</si>
  <si>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</si>
  <si>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</si>
  <si>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</si>
  <si>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</si>
  <si>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</si>
  <si>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</si>
  <si>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</si>
  <si>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</si>
  <si>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</si>
  <si>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</si>
  <si>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</si>
  <si>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</si>
  <si>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</si>
  <si>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</si>
  <si>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</si>
  <si>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</si>
  <si>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</si>
  <si>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</si>
  <si>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</si>
  <si>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</si>
  <si>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</si>
  <si>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</si>
  <si>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</si>
  <si>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</si>
  <si>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</si>
  <si>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</si>
  <si>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</si>
  <si>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</si>
  <si>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</si>
  <si>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</si>
  <si>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</si>
  <si>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</si>
  <si>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</si>
  <si>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</si>
  <si>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</si>
  <si>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</si>
  <si>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</si>
  <si>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</si>
  <si>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</si>
  <si>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</si>
  <si>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</si>
  <si>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</si>
  <si>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</si>
  <si>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</si>
  <si>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</si>
  <si>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</si>
  <si>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</si>
  <si>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</si>
  <si>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</si>
  <si>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</si>
  <si>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</si>
  <si>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</si>
  <si>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</si>
  <si>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</si>
  <si>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</si>
  <si>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</si>
  <si>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</si>
  <si>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</si>
  <si>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</si>
  <si>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</si>
  <si>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</si>
  <si>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</si>
  <si>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</si>
  <si>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</si>
  <si>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</si>
  <si>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</si>
  <si>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</si>
  <si>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</si>
  <si>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</si>
  <si>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</si>
  <si>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</si>
  <si>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</si>
  <si>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</si>
  <si>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</si>
  <si>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</si>
  <si>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</si>
  <si>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</si>
  <si>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</si>
  <si>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</si>
  <si>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</si>
  <si>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</si>
  <si>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</si>
  <si>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</si>
  <si>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</si>
  <si>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</si>
  <si>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</si>
  <si>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</si>
  <si>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</si>
  <si>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</si>
  <si>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</si>
  <si>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</si>
  <si>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</si>
  <si>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</si>
  <si>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</si>
  <si>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</si>
  <si>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</si>
  <si>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</si>
  <si>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</si>
  <si>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</si>
  <si>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</si>
  <si>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</si>
  <si>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</si>
  <si>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</si>
  <si>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</si>
  <si>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</si>
  <si>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</si>
  <si>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</si>
  <si>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</si>
  <si>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</si>
  <si>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</si>
  <si>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</si>
  <si>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</si>
  <si>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</si>
  <si>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</si>
  <si>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</si>
  <si>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</si>
  <si>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</si>
  <si>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</si>
  <si>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</si>
  <si>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</si>
  <si>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</si>
  <si>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</si>
  <si>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</si>
  <si>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</si>
  <si>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</si>
  <si>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</si>
  <si>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</si>
  <si>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</si>
  <si>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</si>
  <si>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</si>
  <si>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</si>
  <si>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</si>
  <si>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</si>
  <si>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</si>
  <si>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</si>
  <si>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</si>
  <si>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</si>
  <si>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</si>
  <si>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</si>
  <si>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</si>
  <si>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</si>
  <si>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</si>
  <si>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</si>
  <si>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</si>
  <si>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</si>
  <si>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</si>
  <si>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</si>
  <si>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</si>
  <si>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</si>
  <si>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</si>
  <si>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</si>
  <si>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</si>
  <si>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</si>
  <si>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</si>
  <si>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</si>
  <si>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</si>
  <si>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</si>
  <si>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</si>
  <si>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</si>
  <si>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</si>
  <si>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</si>
  <si>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</si>
  <si>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</si>
  <si>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</si>
  <si>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</si>
  <si>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</si>
  <si>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</si>
  <si>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</si>
  <si>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</si>
  <si>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</si>
  <si>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</si>
  <si>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</si>
  <si>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</si>
  <si>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</si>
  <si>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</si>
  <si>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</si>
  <si>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</si>
  <si>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</si>
  <si>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</si>
  <si>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</si>
  <si>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</si>
  <si>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</si>
  <si>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</si>
  <si>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</si>
  <si>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</si>
  <si>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</si>
  <si>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</si>
  <si>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</si>
  <si>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</si>
  <si>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</si>
  <si>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</si>
  <si>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</si>
  <si>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</si>
  <si>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</si>
  <si>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</si>
  <si>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</si>
  <si>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</si>
  <si>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</si>
  <si>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</si>
  <si>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</si>
  <si>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</si>
  <si>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</si>
  <si>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</si>
  <si>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</si>
  <si>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</si>
  <si>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</si>
  <si>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</si>
  <si>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</si>
  <si>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</si>
  <si>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</si>
  <si>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</si>
  <si>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</si>
  <si>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</si>
  <si>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</si>
  <si>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</si>
  <si>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</si>
  <si>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</si>
  <si>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</si>
  <si>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</si>
  <si>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</si>
  <si>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</si>
  <si>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</si>
  <si>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</si>
  <si>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</si>
  <si>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</si>
  <si>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</si>
  <si>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</si>
  <si>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</si>
  <si>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</si>
  <si>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</si>
  <si>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</si>
  <si>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</si>
  <si>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</si>
  <si>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</si>
  <si>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</si>
  <si>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</si>
  <si>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</si>
  <si>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</si>
  <si>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</si>
  <si>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</si>
  <si>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</si>
  <si>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</si>
  <si>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</si>
  <si>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</si>
  <si>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</si>
  <si>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</si>
  <si>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</si>
  <si>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</si>
  <si>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</si>
  <si>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</si>
  <si>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</si>
  <si>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</si>
  <si>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</si>
  <si>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</si>
  <si>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</si>
  <si>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</si>
  <si>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</si>
  <si>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</si>
  <si>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</si>
  <si>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</si>
  <si>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</si>
  <si>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</si>
  <si>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</si>
  <si>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</si>
  <si>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</si>
  <si>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</si>
  <si>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</si>
  <si>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</si>
  <si>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</si>
  <si>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</si>
  <si>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</si>
  <si>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</si>
  <si>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</si>
  <si>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</si>
  <si>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</si>
  <si>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</si>
  <si>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</si>
  <si>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</si>
  <si>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</si>
  <si>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</si>
  <si>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</si>
  <si>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</si>
  <si>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</si>
  <si>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</si>
  <si>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</si>
  <si>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</si>
  <si>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</si>
  <si>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</si>
  <si>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</si>
  <si>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</si>
  <si>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</si>
  <si>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</si>
  <si>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</si>
  <si>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</si>
  <si>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</si>
  <si>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</si>
  <si>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</si>
  <si>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</si>
  <si>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</si>
  <si>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</si>
  <si>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</si>
  <si>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</si>
  <si>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</si>
  <si>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</si>
  <si>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</si>
  <si>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</si>
  <si>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</si>
  <si>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</si>
  <si>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</si>
  <si>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</si>
  <si>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</si>
  <si>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</si>
  <si>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</si>
  <si>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</si>
  <si>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</si>
  <si>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</si>
  <si>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</si>
  <si>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</si>
  <si>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</si>
  <si>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</si>
  <si>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</si>
  <si>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</si>
  <si>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</si>
  <si>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</si>
  <si>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</si>
  <si>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</si>
  <si>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</si>
  <si>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</si>
  <si>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</si>
  <si>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</si>
  <si>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</si>
  <si>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</si>
  <si>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</si>
  <si>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</si>
  <si>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</si>
  <si>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</si>
  <si>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</si>
  <si>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</si>
  <si>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</si>
  <si>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</si>
  <si>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</si>
  <si>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</si>
  <si>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</si>
  <si>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</si>
  <si>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</si>
  <si>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</si>
  <si>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</si>
  <si>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</si>
  <si>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</si>
  <si>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</si>
  <si>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</si>
  <si>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</si>
  <si>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</si>
  <si>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</si>
  <si>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</si>
  <si>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</si>
  <si>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</si>
  <si>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</si>
  <si>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</si>
  <si>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</si>
  <si>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</si>
  <si>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</si>
  <si>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</si>
  <si>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</si>
  <si>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</si>
  <si>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</si>
  <si>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</si>
  <si>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</si>
  <si>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</si>
  <si>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</si>
  <si>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</si>
  <si>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</si>
  <si>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</si>
  <si>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</si>
  <si>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</si>
  <si>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</si>
  <si>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</si>
  <si>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</si>
  <si>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</si>
  <si>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</si>
  <si>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</si>
  <si>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</si>
  <si>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</si>
  <si>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</si>
  <si>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</si>
  <si>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</si>
  <si>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</si>
  <si>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</si>
  <si>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</si>
  <si>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</si>
  <si>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</si>
  <si>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</si>
  <si>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</si>
  <si>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</si>
  <si>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</si>
  <si>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</si>
  <si>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</si>
  <si>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</si>
  <si>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</si>
  <si>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</si>
  <si>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</si>
  <si>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</si>
  <si>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</si>
  <si>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</si>
  <si>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</si>
  <si>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</si>
  <si>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</si>
  <si>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</si>
  <si>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</si>
  <si>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</si>
  <si>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</si>
  <si>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</si>
  <si>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</si>
  <si>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</si>
  <si>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</si>
  <si>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</si>
  <si>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</si>
  <si>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</si>
  <si>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</si>
  <si>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</si>
  <si>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</si>
  <si>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</si>
  <si>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</si>
  <si>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</si>
  <si>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</si>
  <si>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</si>
  <si>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</si>
  <si>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</si>
  <si>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</si>
  <si>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</si>
  <si>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</si>
  <si>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</si>
  <si>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</si>
  <si>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</si>
  <si>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</si>
  <si>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</si>
  <si>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</si>
  <si>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</si>
  <si>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</si>
  <si>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</si>
  <si>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</si>
  <si>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</si>
  <si>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</si>
  <si>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</si>
  <si>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</si>
  <si>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</si>
  <si>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</si>
  <si>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</si>
  <si>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</si>
  <si>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</si>
  <si>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</si>
  <si>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</si>
  <si>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</si>
  <si>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</si>
  <si>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</si>
  <si>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</si>
  <si>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</si>
  <si>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</si>
  <si>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</si>
  <si>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</si>
  <si>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</si>
  <si>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</si>
  <si>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</si>
  <si>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</si>
  <si>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</si>
  <si>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</si>
  <si>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</si>
  <si>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</si>
  <si>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</si>
  <si>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</si>
  <si>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</si>
  <si>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</si>
  <si>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</si>
  <si>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</si>
  <si>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</si>
  <si>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</si>
  <si>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</si>
  <si>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</si>
  <si>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</si>
  <si>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</si>
  <si>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</si>
  <si>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</si>
  <si>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</si>
  <si>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</si>
  <si>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</si>
  <si>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</si>
  <si>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</si>
  <si>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</si>
  <si>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</si>
  <si>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</si>
  <si>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</si>
  <si>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</si>
  <si>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</si>
  <si>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</si>
  <si>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</si>
  <si>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</si>
  <si>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</si>
  <si>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</si>
  <si>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</si>
  <si>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</si>
  <si>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</si>
  <si>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</si>
  <si>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</si>
  <si>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</si>
  <si>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</si>
  <si>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</si>
  <si>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</si>
  <si>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</si>
  <si>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</si>
  <si>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</si>
  <si>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</si>
  <si>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</si>
  <si>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</si>
  <si>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</si>
  <si>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</si>
  <si>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</si>
  <si>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</si>
  <si>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</si>
  <si>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</si>
  <si>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</si>
  <si>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</si>
  <si>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</si>
  <si>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</si>
  <si>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</si>
  <si>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</si>
  <si>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</si>
  <si>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</si>
  <si>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</si>
  <si>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</si>
  <si>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</si>
  <si>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</si>
  <si>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</si>
  <si>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</si>
  <si>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</si>
  <si>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</si>
  <si>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</si>
  <si>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</si>
  <si>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</si>
  <si>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</si>
  <si>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</si>
  <si>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</si>
  <si>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</si>
  <si>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</si>
  <si>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</si>
  <si>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</si>
  <si>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</si>
  <si>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</si>
  <si>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</si>
  <si>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</si>
  <si>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</si>
  <si>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</si>
  <si>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</si>
  <si>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</si>
  <si>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</si>
  <si>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</si>
  <si>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</si>
  <si>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</si>
  <si>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</si>
  <si>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</si>
  <si>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</si>
  <si>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</si>
  <si>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</si>
  <si>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</si>
  <si>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</si>
  <si>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</si>
  <si>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</si>
  <si>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</si>
  <si>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</si>
  <si>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</si>
  <si>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</si>
  <si>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</si>
  <si>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</si>
  <si>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</si>
  <si>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</si>
  <si>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</si>
  <si>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</si>
  <si>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</si>
  <si>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</si>
  <si>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</si>
  <si>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</si>
  <si>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</si>
  <si>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</si>
  <si>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</si>
  <si>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</si>
  <si>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</si>
  <si>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</si>
  <si>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</si>
  <si>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</si>
  <si>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</si>
  <si>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</si>
  <si>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</si>
  <si>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</si>
  <si>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</si>
  <si>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</si>
  <si>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</si>
  <si>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</si>
  <si>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</si>
  <si>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</si>
  <si>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</si>
  <si>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</si>
  <si>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</si>
  <si>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</si>
  <si>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</si>
  <si>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</si>
  <si>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</si>
  <si>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</si>
  <si>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</si>
  <si>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</si>
  <si>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</si>
  <si>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</si>
  <si>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</si>
  <si>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</si>
  <si>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</si>
  <si>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</si>
  <si>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</si>
  <si>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</si>
  <si>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</si>
  <si>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</si>
  <si>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</si>
  <si>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</si>
  <si>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</si>
  <si>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</si>
  <si>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</si>
  <si>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</si>
  <si>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</si>
  <si>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</si>
  <si>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</si>
  <si>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</si>
  <si>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</si>
  <si>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</si>
  <si>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</si>
  <si>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</si>
  <si>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</si>
  <si>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</si>
  <si>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</si>
  <si>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</si>
  <si>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</si>
  <si>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</si>
  <si>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</si>
  <si>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</si>
  <si>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</si>
  <si>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</si>
  <si>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</si>
  <si>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</si>
  <si>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</si>
  <si>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</si>
  <si>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</si>
  <si>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</si>
  <si>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</si>
  <si>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</si>
  <si>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</si>
  <si>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</si>
  <si>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</si>
  <si>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</si>
  <si>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</si>
  <si>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</si>
  <si>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</si>
  <si>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</si>
  <si>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</si>
  <si>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</si>
  <si>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</si>
  <si>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</si>
  <si>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</si>
  <si>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</si>
  <si>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</si>
  <si>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</si>
  <si>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</si>
  <si>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</si>
  <si>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</si>
  <si>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</si>
  <si>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</si>
  <si>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</si>
  <si>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</si>
  <si>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</si>
  <si>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</si>
  <si>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</si>
  <si>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</si>
  <si>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</si>
  <si>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</si>
  <si>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</si>
  <si>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</si>
  <si>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</si>
  <si>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</si>
  <si>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</si>
  <si>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</si>
  <si>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</si>
  <si>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</si>
  <si>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</si>
  <si>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</si>
  <si>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</si>
  <si>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</si>
  <si>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</si>
  <si>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</si>
  <si>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</si>
  <si>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</si>
  <si>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</si>
  <si>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</si>
  <si>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</si>
  <si>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</si>
  <si>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</si>
  <si>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</si>
  <si>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</si>
  <si>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</si>
  <si>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</si>
  <si>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</si>
  <si>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</si>
  <si>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</si>
  <si>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</si>
  <si>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</si>
  <si>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</si>
  <si>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</si>
  <si>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</si>
  <si>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</si>
  <si>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</si>
  <si>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</si>
  <si>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</si>
  <si>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</si>
  <si>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</si>
  <si>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</si>
  <si>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</si>
  <si>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</si>
  <si>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</si>
  <si>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</si>
  <si>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</si>
  <si>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</si>
  <si>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</si>
  <si>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</si>
  <si>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</si>
  <si>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</si>
  <si>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</si>
  <si>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</si>
  <si>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</si>
  <si>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</si>
  <si>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</si>
  <si>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</si>
  <si>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</si>
  <si>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</si>
  <si>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</si>
  <si>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</si>
  <si>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</si>
  <si>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</si>
  <si>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</si>
  <si>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</si>
  <si>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</si>
  <si>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</si>
  <si>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</si>
  <si>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</si>
  <si>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</si>
  <si>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</si>
  <si>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</si>
  <si>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</si>
  <si>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</si>
  <si>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</si>
  <si>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</si>
  <si>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</si>
  <si>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</si>
  <si>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</si>
  <si>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</si>
  <si>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</si>
  <si>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</si>
  <si>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</si>
  <si>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</si>
  <si>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</si>
  <si>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</si>
  <si>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</si>
  <si>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</si>
  <si>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</si>
  <si>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</si>
  <si>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</si>
  <si>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</si>
  <si>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</si>
  <si>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</si>
  <si>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</si>
  <si>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</si>
  <si>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</si>
  <si>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</si>
  <si>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</si>
  <si>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</si>
  <si>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</si>
  <si>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</si>
  <si>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</si>
  <si>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</si>
  <si>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</si>
  <si>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</si>
  <si>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</si>
  <si>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</si>
  <si>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</si>
  <si>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</si>
  <si>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</si>
  <si>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</si>
  <si>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</si>
  <si>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</si>
  <si>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</si>
  <si>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</si>
  <si>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</si>
  <si>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</si>
  <si>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</si>
  <si>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</si>
  <si>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</si>
  <si>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</si>
  <si>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</si>
  <si>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</si>
  <si>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</si>
  <si>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</si>
  <si>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</si>
  <si>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</si>
  <si>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</si>
  <si>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</si>
  <si>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</si>
  <si>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</si>
  <si>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</si>
  <si>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</si>
  <si>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</si>
  <si>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</si>
  <si>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</si>
  <si>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</si>
  <si>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</si>
  <si>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</si>
  <si>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</si>
  <si>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</si>
  <si>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</si>
  <si>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</si>
  <si>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</si>
  <si>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</si>
  <si>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</si>
  <si>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</si>
  <si>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</si>
  <si>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</si>
  <si>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</si>
  <si>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</si>
  <si>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</si>
  <si>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</si>
  <si>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</si>
  <si>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</si>
  <si>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</si>
  <si>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</si>
  <si>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</si>
  <si>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</si>
  <si>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</si>
  <si>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</si>
  <si>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</si>
  <si>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</si>
  <si>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</si>
  <si>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</si>
  <si>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</si>
  <si>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</si>
  <si>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</si>
  <si>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</si>
  <si>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</si>
  <si>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</si>
  <si>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</si>
  <si>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</si>
  <si>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</si>
  <si>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</si>
  <si>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</si>
  <si>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</si>
  <si>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</si>
  <si>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</si>
  <si>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</si>
  <si>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</si>
  <si>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</si>
  <si>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</si>
  <si>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</si>
  <si>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</si>
  <si>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</si>
  <si>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</si>
  <si>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</si>
  <si>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</si>
  <si>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</si>
  <si>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</si>
  <si>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</si>
  <si>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</si>
  <si>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</si>
  <si>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</si>
  <si>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</si>
  <si>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</si>
  <si>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</si>
  <si>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</si>
  <si>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</si>
  <si>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</si>
  <si>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</si>
  <si>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</si>
  <si>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</si>
  <si>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</si>
  <si>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</si>
  <si>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</si>
  <si>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</si>
  <si>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</si>
  <si>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</si>
  <si>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</si>
  <si>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</si>
  <si>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</si>
  <si>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</si>
  <si>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</si>
  <si>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</si>
  <si>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</si>
  <si>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</si>
  <si>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</si>
  <si>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</si>
  <si>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</si>
  <si>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</si>
  <si>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</si>
  <si>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</si>
  <si>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</si>
  <si>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</si>
  <si>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</si>
  <si>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</si>
  <si>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</si>
  <si>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</si>
  <si>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</si>
  <si>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</si>
  <si>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</si>
  <si>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</si>
  <si>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</si>
  <si>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</si>
  <si>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</si>
  <si>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</si>
  <si>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</si>
  <si>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</si>
  <si>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</si>
  <si>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</si>
  <si>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</si>
  <si>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</si>
  <si>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</si>
  <si>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</si>
  <si>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</si>
  <si>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</si>
  <si>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</si>
  <si>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</si>
  <si>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</si>
  <si>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</si>
  <si>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</si>
  <si>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</si>
  <si>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</si>
  <si>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</si>
  <si>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</si>
  <si>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</si>
  <si>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</si>
  <si>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</si>
  <si>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</si>
  <si>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</si>
  <si>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</si>
  <si>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</si>
  <si>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</si>
  <si>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</si>
  <si>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</si>
  <si>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</si>
  <si>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</si>
  <si>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</si>
  <si>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</si>
  <si>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</si>
  <si>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</si>
  <si>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</si>
  <si>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</si>
  <si>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</si>
  <si>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</si>
  <si>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</si>
  <si>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</si>
  <si>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</si>
  <si>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</si>
  <si>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</si>
  <si>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</si>
  <si>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</si>
  <si>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</si>
  <si>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</si>
  <si>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</si>
  <si>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</si>
  <si>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</si>
  <si>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</si>
  <si>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</si>
  <si>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</si>
  <si>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</si>
  <si>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</si>
  <si>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</si>
  <si>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</si>
  <si>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</si>
  <si>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</si>
  <si>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</si>
  <si>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</si>
  <si>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</si>
  <si>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</si>
  <si>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</si>
  <si>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</si>
  <si>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</si>
  <si>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</si>
  <si>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</si>
  <si>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</si>
  <si>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</si>
  <si>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</si>
  <si>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</si>
  <si>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</si>
  <si>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</si>
  <si>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</si>
  <si>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</si>
  <si>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</si>
  <si>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</si>
  <si>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</si>
  <si>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</si>
  <si>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</si>
  <si>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</si>
  <si>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</si>
  <si>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</si>
  <si>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</si>
  <si>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</si>
  <si>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</si>
  <si>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</si>
  <si>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</si>
  <si>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</si>
  <si>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</si>
  <si>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</si>
  <si>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</si>
  <si>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</si>
  <si>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</si>
  <si>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</si>
  <si>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</si>
  <si>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</si>
  <si>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</si>
  <si>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</si>
  <si>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</si>
  <si>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</si>
  <si>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</si>
  <si>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</si>
  <si>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</si>
  <si>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</si>
  <si>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</si>
  <si>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</si>
  <si>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</si>
  <si>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</si>
  <si>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</si>
  <si>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</si>
  <si>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</si>
  <si>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</si>
  <si>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</si>
  <si>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</si>
  <si>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</si>
  <si>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</si>
  <si>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</si>
  <si>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</si>
  <si>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</si>
  <si>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</si>
  <si>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</si>
  <si>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</si>
  <si>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</si>
  <si>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</si>
  <si>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</si>
  <si>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</si>
  <si>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</si>
  <si>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</si>
  <si>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</si>
  <si>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</si>
  <si>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</si>
  <si>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</si>
  <si>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</si>
  <si>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</si>
  <si>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</si>
  <si>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</si>
  <si>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</si>
  <si>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</si>
  <si>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</si>
  <si>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</si>
  <si>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</si>
  <si>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</si>
  <si>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</si>
  <si>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</si>
  <si>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</si>
  <si>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</si>
  <si>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</si>
  <si>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</si>
  <si>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</si>
  <si>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</si>
  <si>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</si>
  <si>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</si>
  <si>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</si>
  <si>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</si>
  <si>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</si>
  <si>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</si>
  <si>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</si>
  <si>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</si>
  <si>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</si>
  <si>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</si>
  <si>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</si>
  <si>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</si>
  <si>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</si>
  <si>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</si>
  <si>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</si>
  <si>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</si>
  <si>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</si>
  <si>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</si>
  <si>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</si>
  <si>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</si>
  <si>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</si>
  <si>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</si>
  <si>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</si>
  <si>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</si>
  <si>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</si>
  <si>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</si>
  <si>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</si>
  <si>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</si>
  <si>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</si>
  <si>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</si>
  <si>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</si>
  <si>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</si>
  <si>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</si>
  <si>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</si>
  <si>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</si>
  <si>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</si>
  <si>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</si>
  <si>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</si>
  <si>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</si>
  <si>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</si>
  <si>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</si>
  <si>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</si>
  <si>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</si>
  <si>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</si>
  <si>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</si>
  <si>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</si>
  <si>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</si>
  <si>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</si>
  <si>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</si>
  <si>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</si>
  <si>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</si>
  <si>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</si>
  <si>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</si>
  <si>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</si>
  <si>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</si>
  <si>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</si>
  <si>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</si>
  <si>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</si>
  <si>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</si>
  <si>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</si>
  <si>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</si>
  <si>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</si>
  <si>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</si>
  <si>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</si>
  <si>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</si>
  <si>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</si>
  <si>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</si>
  <si>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</si>
  <si>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</si>
  <si>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</si>
  <si>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</si>
  <si>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</si>
  <si>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</si>
  <si>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</si>
  <si>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</si>
  <si>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</si>
  <si>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</si>
  <si>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</si>
  <si>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</si>
  <si>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</si>
  <si>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</si>
  <si>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</si>
  <si>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</si>
  <si>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</si>
  <si>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</si>
  <si>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</si>
  <si>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</si>
  <si>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</si>
  <si>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</si>
  <si>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</si>
  <si>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</si>
  <si>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</si>
  <si>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</si>
  <si>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</si>
  <si>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</si>
  <si>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</si>
  <si>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</si>
  <si>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</si>
  <si>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</si>
  <si>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</si>
  <si>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</si>
  <si>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</si>
  <si>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</si>
  <si>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</si>
  <si>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</si>
  <si>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</si>
  <si>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</si>
  <si>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</si>
  <si>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</si>
  <si>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</si>
  <si>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</si>
  <si>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</si>
  <si>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</si>
  <si>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</si>
  <si>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</si>
  <si>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</si>
  <si>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</si>
  <si>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</si>
  <si>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</si>
  <si>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</si>
  <si>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</si>
  <si>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</si>
  <si>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</si>
  <si>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</si>
  <si>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</si>
  <si>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</si>
  <si>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</si>
  <si>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</si>
  <si>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</si>
  <si>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</si>
  <si>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</si>
  <si>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</si>
  <si>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</si>
  <si>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</si>
  <si>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</si>
  <si>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</si>
  <si>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</si>
  <si>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</si>
  <si>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</si>
  <si>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</si>
  <si>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</si>
  <si>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</si>
  <si>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</si>
  <si>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</si>
  <si>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</si>
  <si>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</si>
  <si>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</si>
  <si>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</si>
  <si>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</si>
  <si>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</si>
  <si>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</si>
  <si>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</si>
  <si>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</si>
  <si>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</si>
  <si>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</si>
  <si>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</si>
  <si>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</si>
  <si>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</si>
  <si>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</si>
  <si>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</si>
  <si>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</si>
  <si>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</si>
  <si>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</si>
  <si>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</si>
  <si>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</si>
  <si>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</si>
  <si>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</si>
  <si>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</si>
  <si>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</si>
  <si>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</si>
  <si>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</si>
  <si>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</si>
  <si>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</si>
  <si>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</si>
  <si>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</si>
  <si>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</si>
  <si>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</si>
  <si>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</si>
  <si>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</si>
  <si>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</si>
  <si>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</si>
  <si>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</si>
  <si>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</si>
  <si>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</si>
  <si>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</si>
  <si>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</si>
  <si>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</si>
  <si>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</si>
  <si>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</si>
  <si>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</si>
  <si>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</si>
  <si>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</si>
  <si>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</si>
  <si>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</si>
  <si>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</si>
  <si>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</si>
  <si>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</si>
  <si>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</si>
  <si>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</si>
  <si>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</si>
  <si>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</si>
  <si>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</si>
  <si>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</si>
  <si>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</si>
  <si>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</si>
  <si>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ДСК-ОТП Премиум Микс</t>
  </si>
  <si>
    <t>РГ-05-1696</t>
  </si>
  <si>
    <t>177472573</t>
  </si>
  <si>
    <t>София ул. "Московска" №19</t>
  </si>
  <si>
    <t>София ул."Алабин"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</si>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</sst>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1494</v>
      </c>
    </row>
    <row r="12" spans="2:3" ht="15.75">
      <c r="B12" s="24" t="s">
        <v>238</v>
      </c>
      <c r="C12" s="267" t="s">
        <v>1495</v>
      </c>
    </row>
    <row r="13" spans="2:3" ht="15.75">
      <c r="B13" s="24" t="s">
        <v>239</v>
      </c>
      <c r="C13" s="267" t="s">
        <v>1496</v>
      </c>
    </row>
    <row r="14" spans="2:3" ht="15.75">
      <c r="B14" s="24" t="s">
        <v>240</v>
      </c>
      <c r="C14" s="267" t="s">
        <v>1497</v>
      </c>
    </row>
    <row r="15" spans="2:3" ht="15.75">
      <c r="B15" s="24" t="s">
        <v>241</v>
      </c>
      <c r="C15" s="267" t="s">
        <v>1498</v>
      </c>
    </row>
    <row r="16" spans="2:3" ht="15.75">
      <c r="B16" s="27" t="s">
        <v>242</v>
      </c>
      <c r="C16" s="268" t="s">
        <v>1499</v>
      </c>
    </row>
    <row r="17" spans="2:3" ht="15.75">
      <c r="B17" s="27" t="s">
        <v>243</v>
      </c>
      <c r="C17" s="490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0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НДФ ДСК-ОТП ПРЕМИУМ МИКС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НДФ ДСК-ОТП ПРЕМИУМ МИКС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44771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НДФ ДСК-ОТП ПРЕМИУМ МИКС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НДФ ДСК-ОТП ПРЕМИУМ МИКС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44771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D27" sqref="D2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НДФ ДСК-ОТП ПРЕМИУМ МИКС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7653744</v>
      </c>
      <c r="E11" s="348">
        <f>'1-SB'!D47</f>
        <v>6915598</v>
      </c>
      <c r="F11" s="346"/>
    </row>
    <row r="12" spans="2:6" ht="15.75">
      <c r="B12" s="342"/>
      <c r="C12" s="342" t="s">
        <v>1353</v>
      </c>
      <c r="D12" s="347">
        <f>'1-SB'!G47</f>
        <v>7653744</v>
      </c>
      <c r="E12" s="348">
        <f>'1-SB'!H47</f>
        <v>6915598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510437</v>
      </c>
      <c r="E19" s="347">
        <f>'1-SB'!C25</f>
        <v>510437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510437</v>
      </c>
      <c r="E20" s="357">
        <f>'1-SB'!C22</f>
        <v>510437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8001922</v>
      </c>
      <c r="E26" s="361">
        <f>'1-SB'!G11</f>
        <v>8001922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-28483</v>
      </c>
      <c r="E27" s="361">
        <f>'1-SB'!G16</f>
        <v>-28483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-358333</v>
      </c>
      <c r="E29" s="361">
        <f>'1-SB'!G20+'1-SB'!G22</f>
        <v>-358333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7615106</v>
      </c>
      <c r="E30" s="363">
        <f>'1-SB'!G24</f>
        <v>7615106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23099</v>
      </c>
      <c r="F41" s="364">
        <f>D41-E41</f>
        <v>-23099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38638</v>
      </c>
      <c r="F44" s="364">
        <f>D44-E44</f>
        <v>-38638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7120208</v>
      </c>
      <c r="F47" s="364">
        <f>D47-E47</f>
        <v>-7120208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НДФ ДСК-ОТП Премиум Микс</v>
      </c>
      <c r="B3" s="387" t="str">
        <f aca="true" t="shared" si="1" ref="B3:B34">dfRG</f>
        <v>РГ-05-1696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НДФ ДСК-ОТП Премиум Микс</v>
      </c>
      <c r="B4" s="387" t="str">
        <f t="shared" si="1"/>
        <v>РГ-05-1696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НДФ ДСК-ОТП Премиум Микс</v>
      </c>
      <c r="B5" s="387" t="str">
        <f t="shared" si="1"/>
        <v>РГ-05-1696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НДФ ДСК-ОТП Премиум Микс</v>
      </c>
      <c r="B6" s="387" t="str">
        <f t="shared" si="1"/>
        <v>РГ-05-1696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НДФ ДСК-ОТП Премиум Микс</v>
      </c>
      <c r="B7" s="387" t="str">
        <f t="shared" si="1"/>
        <v>РГ-05-1696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НДФ ДСК-ОТП Премиум Микс</v>
      </c>
      <c r="B8" s="387" t="str">
        <f t="shared" si="1"/>
        <v>РГ-05-1696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НДФ ДСК-ОТП Премиум Микс</v>
      </c>
      <c r="B9" s="387" t="str">
        <f t="shared" si="1"/>
        <v>РГ-05-1696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НДФ ДСК-ОТП Премиум Микс</v>
      </c>
      <c r="B10" s="387" t="str">
        <f t="shared" si="1"/>
        <v>РГ-05-1696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НДФ ДСК-ОТП Премиум Микс</v>
      </c>
      <c r="B11" s="387" t="str">
        <f t="shared" si="1"/>
        <v>РГ-05-1696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НДФ ДСК-ОТП Премиум Микс</v>
      </c>
      <c r="B12" s="387" t="str">
        <f t="shared" si="1"/>
        <v>РГ-05-1696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НДФ ДСК-ОТП Премиум Микс</v>
      </c>
      <c r="B13" s="387" t="str">
        <f t="shared" si="1"/>
        <v>РГ-05-1696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НДФ ДСК-ОТП Премиум Микс</v>
      </c>
      <c r="B14" s="387" t="str">
        <f t="shared" si="1"/>
        <v>РГ-05-1696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НДФ ДСК-ОТП Премиум Микс</v>
      </c>
      <c r="B15" s="387" t="str">
        <f t="shared" si="1"/>
        <v>РГ-05-1696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510437</v>
      </c>
    </row>
    <row r="16" spans="1:7" ht="15.75">
      <c r="A16" s="386" t="str">
        <f t="shared" si="0"/>
        <v>НДФ ДСК-ОТП Премиум Микс</v>
      </c>
      <c r="B16" s="387" t="str">
        <f t="shared" si="1"/>
        <v>РГ-05-1696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НДФ ДСК-ОТП Премиум Микс</v>
      </c>
      <c r="B17" s="387" t="str">
        <f t="shared" si="1"/>
        <v>РГ-05-1696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НДФ ДСК-ОТП Премиум Микс</v>
      </c>
      <c r="B18" s="387" t="str">
        <f t="shared" si="1"/>
        <v>РГ-05-1696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510437</v>
      </c>
    </row>
    <row r="19" spans="1:7" ht="15.75">
      <c r="A19" s="386" t="str">
        <f t="shared" si="0"/>
        <v>НДФ ДСК-ОТП Премиум Микс</v>
      </c>
      <c r="B19" s="387" t="str">
        <f t="shared" si="1"/>
        <v>РГ-05-1696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НДФ ДСК-ОТП Премиум Микс</v>
      </c>
      <c r="B20" s="387" t="str">
        <f t="shared" si="1"/>
        <v>РГ-05-1696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НДФ ДСК-ОТП Премиум Микс</v>
      </c>
      <c r="B21" s="387" t="str">
        <f t="shared" si="1"/>
        <v>РГ-05-1696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НДФ ДСК-ОТП Премиум Микс</v>
      </c>
      <c r="B22" s="387" t="str">
        <f t="shared" si="1"/>
        <v>РГ-05-1696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НДФ ДСК-ОТП Премиум Микс</v>
      </c>
      <c r="B23" s="387" t="str">
        <f t="shared" si="1"/>
        <v>РГ-05-1696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НДФ ДСК-ОТП Премиум Микс</v>
      </c>
      <c r="B24" s="387" t="str">
        <f t="shared" si="1"/>
        <v>РГ-05-1696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НДФ ДСК-ОТП Премиум Микс</v>
      </c>
      <c r="B25" s="387" t="str">
        <f t="shared" si="1"/>
        <v>РГ-05-1696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НДФ ДСК-ОТП Премиум Микс</v>
      </c>
      <c r="B26" s="387" t="str">
        <f t="shared" si="1"/>
        <v>РГ-05-1696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7120208</v>
      </c>
    </row>
    <row r="27" spans="1:7" ht="15.75">
      <c r="A27" s="386" t="str">
        <f t="shared" si="0"/>
        <v>НДФ ДСК-ОТП Премиум Микс</v>
      </c>
      <c r="B27" s="387" t="str">
        <f t="shared" si="1"/>
        <v>РГ-05-1696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НДФ ДСК-ОТП Премиум Микс</v>
      </c>
      <c r="B28" s="387" t="str">
        <f t="shared" si="1"/>
        <v>РГ-05-1696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НДФ ДСК-ОТП Премиум Микс</v>
      </c>
      <c r="B29" s="387" t="str">
        <f t="shared" si="1"/>
        <v>РГ-05-1696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НДФ ДСК-ОТП Премиум Микс</v>
      </c>
      <c r="B30" s="387" t="str">
        <f t="shared" si="1"/>
        <v>РГ-05-1696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7120208</v>
      </c>
    </row>
    <row r="31" spans="1:7" ht="15.75">
      <c r="A31" s="386" t="str">
        <f t="shared" si="0"/>
        <v>НДФ ДСК-ОТП Премиум Микс</v>
      </c>
      <c r="B31" s="387" t="str">
        <f t="shared" si="1"/>
        <v>РГ-05-1696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НДФ ДСК-ОТП Премиум Микс</v>
      </c>
      <c r="B32" s="387" t="str">
        <f t="shared" si="1"/>
        <v>РГ-05-1696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НДФ ДСК-ОТП Премиум Микс</v>
      </c>
      <c r="B33" s="387" t="str">
        <f t="shared" si="1"/>
        <v>РГ-05-1696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НДФ ДСК-ОТП Премиум Микс</v>
      </c>
      <c r="B34" s="387" t="str">
        <f t="shared" si="1"/>
        <v>РГ-05-1696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НДФ ДСК-ОТП Премиум Микс</v>
      </c>
      <c r="B35" s="387" t="str">
        <f aca="true" t="shared" si="4" ref="B35:B58">dfRG</f>
        <v>РГ-05-1696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23099</v>
      </c>
    </row>
    <row r="36" spans="1:7" ht="15.75">
      <c r="A36" s="386" t="str">
        <f t="shared" si="3"/>
        <v>НДФ ДСК-ОТП Премиум Микс</v>
      </c>
      <c r="B36" s="387" t="str">
        <f t="shared" si="4"/>
        <v>РГ-05-1696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23099</v>
      </c>
    </row>
    <row r="37" spans="1:7" ht="15.75">
      <c r="A37" s="386" t="str">
        <f t="shared" si="3"/>
        <v>НДФ ДСК-ОТП Премиум Микс</v>
      </c>
      <c r="B37" s="387" t="str">
        <f t="shared" si="4"/>
        <v>РГ-05-1696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НДФ ДСК-ОТП Премиум Микс</v>
      </c>
      <c r="B38" s="387" t="str">
        <f t="shared" si="4"/>
        <v>РГ-05-1696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7653744</v>
      </c>
    </row>
    <row r="39" spans="1:7" ht="15.75">
      <c r="A39" s="386" t="str">
        <f t="shared" si="3"/>
        <v>НДФ ДСК-ОТП Премиум Микс</v>
      </c>
      <c r="B39" s="387" t="str">
        <f t="shared" si="4"/>
        <v>РГ-05-1696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7653744</v>
      </c>
    </row>
    <row r="40" spans="1:7" ht="15.75">
      <c r="A40" s="405" t="str">
        <f t="shared" si="3"/>
        <v>НДФ ДСК-ОТП Премиум Микс</v>
      </c>
      <c r="B40" s="406" t="str">
        <f t="shared" si="4"/>
        <v>РГ-05-1696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НДФ ДСК-ОТП Премиум Микс</v>
      </c>
      <c r="B41" s="406" t="str">
        <f t="shared" si="4"/>
        <v>РГ-05-1696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8001922</v>
      </c>
    </row>
    <row r="42" spans="1:7" ht="15.75">
      <c r="A42" s="405" t="str">
        <f t="shared" si="3"/>
        <v>НДФ ДСК-ОТП Премиум Микс</v>
      </c>
      <c r="B42" s="406" t="str">
        <f t="shared" si="4"/>
        <v>РГ-05-1696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НДФ ДСК-ОТП Премиум Микс</v>
      </c>
      <c r="B43" s="406" t="str">
        <f t="shared" si="4"/>
        <v>РГ-05-1696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-28483</v>
      </c>
    </row>
    <row r="44" spans="1:7" ht="15.75">
      <c r="A44" s="405" t="str">
        <f t="shared" si="3"/>
        <v>НДФ ДСК-ОТП Премиум Микс</v>
      </c>
      <c r="B44" s="406" t="str">
        <f t="shared" si="4"/>
        <v>РГ-05-1696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НДФ ДСК-ОТП Премиум Микс</v>
      </c>
      <c r="B45" s="406" t="str">
        <f t="shared" si="4"/>
        <v>РГ-05-1696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НДФ ДСК-ОТП Премиум Микс</v>
      </c>
      <c r="B46" s="406" t="str">
        <f t="shared" si="4"/>
        <v>РГ-05-1696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-28483</v>
      </c>
    </row>
    <row r="47" spans="1:7" ht="15.75">
      <c r="A47" s="405" t="str">
        <f t="shared" si="3"/>
        <v>НДФ ДСК-ОТП Премиум Микс</v>
      </c>
      <c r="B47" s="406" t="str">
        <f t="shared" si="4"/>
        <v>РГ-05-1696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НДФ ДСК-ОТП Премиум Микс</v>
      </c>
      <c r="B48" s="406" t="str">
        <f t="shared" si="4"/>
        <v>РГ-05-1696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-91322</v>
      </c>
    </row>
    <row r="49" spans="1:7" ht="15.75">
      <c r="A49" s="405" t="str">
        <f t="shared" si="3"/>
        <v>НДФ ДСК-ОТП Премиум Микс</v>
      </c>
      <c r="B49" s="406" t="str">
        <f t="shared" si="4"/>
        <v>РГ-05-1696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НДФ ДСК-ОТП Премиум Микс</v>
      </c>
      <c r="B50" s="406" t="str">
        <f t="shared" si="4"/>
        <v>РГ-05-1696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-91322</v>
      </c>
    </row>
    <row r="51" spans="1:7" ht="15.75">
      <c r="A51" s="405" t="str">
        <f t="shared" si="3"/>
        <v>НДФ ДСК-ОТП Премиум Микс</v>
      </c>
      <c r="B51" s="406" t="str">
        <f t="shared" si="4"/>
        <v>РГ-05-1696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НДФ ДСК-ОТП Премиум Микс</v>
      </c>
      <c r="B52" s="406" t="str">
        <f t="shared" si="4"/>
        <v>РГ-05-1696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-267011</v>
      </c>
    </row>
    <row r="53" spans="1:7" ht="15.75">
      <c r="A53" s="405" t="str">
        <f t="shared" si="3"/>
        <v>НДФ ДСК-ОТП Премиум Микс</v>
      </c>
      <c r="B53" s="406" t="str">
        <f t="shared" si="4"/>
        <v>РГ-05-1696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-358333</v>
      </c>
    </row>
    <row r="54" spans="1:7" ht="15.75">
      <c r="A54" s="405" t="str">
        <f t="shared" si="3"/>
        <v>НДФ ДСК-ОТП Премиум Микс</v>
      </c>
      <c r="B54" s="406" t="str">
        <f t="shared" si="4"/>
        <v>РГ-05-1696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7615106</v>
      </c>
    </row>
    <row r="55" spans="1:7" ht="15.75">
      <c r="A55" s="405" t="str">
        <f t="shared" si="3"/>
        <v>НДФ ДСК-ОТП Премиум Микс</v>
      </c>
      <c r="B55" s="406" t="str">
        <f t="shared" si="4"/>
        <v>РГ-05-1696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НДФ ДСК-ОТП Премиум Микс</v>
      </c>
      <c r="B56" s="406" t="str">
        <f t="shared" si="4"/>
        <v>РГ-05-1696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НДФ ДСК-ОТП Премиум Микс</v>
      </c>
      <c r="B57" s="406" t="str">
        <f t="shared" si="4"/>
        <v>РГ-05-1696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6743</v>
      </c>
    </row>
    <row r="58" spans="1:7" ht="15.75">
      <c r="A58" s="405" t="str">
        <f t="shared" si="3"/>
        <v>НДФ ДСК-ОТП Премиум Микс</v>
      </c>
      <c r="B58" s="406" t="str">
        <f t="shared" si="4"/>
        <v>РГ-05-1696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420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6323</v>
      </c>
    </row>
    <row r="60" spans="1:7" ht="15.75">
      <c r="A60" s="405" t="str">
        <f aca="true" t="shared" si="6" ref="A60:A81">dfName</f>
        <v>НДФ ДСК-ОТП Премиум Микс</v>
      </c>
      <c r="B60" s="406" t="str">
        <f aca="true" t="shared" si="7" ref="B60:B81">dfRG</f>
        <v>РГ-05-1696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НДФ ДСК-ОТП Премиум Микс</v>
      </c>
      <c r="B61" s="406" t="str">
        <f t="shared" si="7"/>
        <v>РГ-05-1696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НДФ ДСК-ОТП Премиум Микс</v>
      </c>
      <c r="B62" s="406" t="str">
        <f t="shared" si="7"/>
        <v>РГ-05-1696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НДФ ДСК-ОТП Премиум Микс</v>
      </c>
      <c r="B63" s="406" t="str">
        <f t="shared" si="7"/>
        <v>РГ-05-1696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НДФ ДСК-ОТП Премиум Микс</v>
      </c>
      <c r="B64" s="406" t="str">
        <f t="shared" si="7"/>
        <v>РГ-05-1696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НДФ ДСК-ОТП Премиум Микс</v>
      </c>
      <c r="B65" s="406" t="str">
        <f t="shared" si="7"/>
        <v>РГ-05-1696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НДФ ДСК-ОТП Премиум Микс</v>
      </c>
      <c r="B66" s="406" t="str">
        <f t="shared" si="7"/>
        <v>РГ-05-1696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НДФ ДСК-ОТП Премиум Микс</v>
      </c>
      <c r="B67" s="406" t="str">
        <f t="shared" si="7"/>
        <v>РГ-05-1696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НДФ ДСК-ОТП Премиум Микс</v>
      </c>
      <c r="B68" s="406" t="str">
        <f t="shared" si="7"/>
        <v>РГ-05-1696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31895</v>
      </c>
    </row>
    <row r="69" spans="1:7" ht="15.75">
      <c r="A69" s="405" t="str">
        <f t="shared" si="6"/>
        <v>НДФ ДСК-ОТП Премиум Микс</v>
      </c>
      <c r="B69" s="406" t="str">
        <f t="shared" si="7"/>
        <v>РГ-05-1696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38638</v>
      </c>
    </row>
    <row r="70" spans="1:7" ht="15.75">
      <c r="A70" s="405" t="str">
        <f t="shared" si="6"/>
        <v>НДФ ДСК-ОТП Премиум Микс</v>
      </c>
      <c r="B70" s="406" t="str">
        <f t="shared" si="7"/>
        <v>РГ-05-1696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7653744</v>
      </c>
    </row>
    <row r="71" spans="1:7" ht="15.75">
      <c r="A71" s="423" t="str">
        <f t="shared" si="6"/>
        <v>НДФ ДСК-ОТП Премиум Микс</v>
      </c>
      <c r="B71" s="424" t="str">
        <f t="shared" si="7"/>
        <v>РГ-05-1696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НДФ ДСК-ОТП Премиум Микс</v>
      </c>
      <c r="B72" s="424" t="str">
        <f t="shared" si="7"/>
        <v>РГ-05-1696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НДФ ДСК-ОТП Премиум Микс</v>
      </c>
      <c r="B73" s="424" t="str">
        <f t="shared" si="7"/>
        <v>РГ-05-1696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4</v>
      </c>
    </row>
    <row r="74" spans="1:7" ht="31.5">
      <c r="A74" s="423" t="str">
        <f t="shared" si="6"/>
        <v>НДФ ДСК-ОТП Премиум Микс</v>
      </c>
      <c r="B74" s="424" t="str">
        <f t="shared" si="7"/>
        <v>РГ-05-1696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НДФ ДСК-ОТП Премиум Микс</v>
      </c>
      <c r="B75" s="424" t="str">
        <f t="shared" si="7"/>
        <v>РГ-05-1696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2183328</v>
      </c>
    </row>
    <row r="76" spans="1:7" ht="15.75">
      <c r="A76" s="423" t="str">
        <f t="shared" si="6"/>
        <v>НДФ ДСК-ОТП Премиум Микс</v>
      </c>
      <c r="B76" s="424" t="str">
        <f t="shared" si="7"/>
        <v>РГ-05-1696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3436932</v>
      </c>
    </row>
    <row r="77" spans="1:7" ht="15.75">
      <c r="A77" s="423" t="str">
        <f t="shared" si="6"/>
        <v>НДФ ДСК-ОТП Премиум Микс</v>
      </c>
      <c r="B77" s="424" t="str">
        <f t="shared" si="7"/>
        <v>РГ-05-1696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992</v>
      </c>
    </row>
    <row r="78" spans="1:7" ht="15.75">
      <c r="A78" s="423" t="str">
        <f t="shared" si="6"/>
        <v>НДФ ДСК-ОТП Премиум Микс</v>
      </c>
      <c r="B78" s="424" t="str">
        <f t="shared" si="7"/>
        <v>РГ-05-1696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5621256</v>
      </c>
    </row>
    <row r="79" spans="1:7" ht="15.75">
      <c r="A79" s="423" t="str">
        <f t="shared" si="6"/>
        <v>НДФ ДСК-ОТП Премиум Микс</v>
      </c>
      <c r="B79" s="424" t="str">
        <f t="shared" si="7"/>
        <v>РГ-05-1696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НДФ ДСК-ОТП Премиум Микс</v>
      </c>
      <c r="B80" s="424" t="str">
        <f t="shared" si="7"/>
        <v>РГ-05-1696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НДФ ДСК-ОТП Премиум Микс</v>
      </c>
      <c r="B81" s="424" t="str">
        <f t="shared" si="7"/>
        <v>РГ-05-1696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40681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НДФ ДСК-ОТП Премиум Микс</v>
      </c>
      <c r="B83" s="424" t="str">
        <f aca="true" t="shared" si="10" ref="B83:B109">dfRG</f>
        <v>РГ-05-1696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НДФ ДСК-ОТП Премиум Микс</v>
      </c>
      <c r="B84" s="424" t="str">
        <f t="shared" si="10"/>
        <v>РГ-05-1696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НДФ ДСК-ОТП Премиум Микс</v>
      </c>
      <c r="B85" s="424" t="str">
        <f t="shared" si="10"/>
        <v>РГ-05-1696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40681</v>
      </c>
    </row>
    <row r="86" spans="1:7" ht="15.75">
      <c r="A86" s="423" t="str">
        <f t="shared" si="9"/>
        <v>НДФ ДСК-ОТП Премиум Микс</v>
      </c>
      <c r="B86" s="424" t="str">
        <f t="shared" si="10"/>
        <v>РГ-05-1696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5661937</v>
      </c>
    </row>
    <row r="87" spans="1:7" ht="15.75">
      <c r="A87" s="423" t="str">
        <f t="shared" si="9"/>
        <v>НДФ ДСК-ОТП Премиум Микс</v>
      </c>
      <c r="B87" s="424" t="str">
        <f t="shared" si="10"/>
        <v>РГ-05-1696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НДФ ДСК-ОТП Премиум Микс</v>
      </c>
      <c r="B88" s="424" t="str">
        <f t="shared" si="10"/>
        <v>РГ-05-1696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НДФ ДСК-ОТП Премиум Микс</v>
      </c>
      <c r="B89" s="424" t="str">
        <f t="shared" si="10"/>
        <v>РГ-05-1696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НДФ ДСК-ОТП Премиум Микс</v>
      </c>
      <c r="B90" s="424" t="str">
        <f t="shared" si="10"/>
        <v>РГ-05-1696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5661937</v>
      </c>
    </row>
    <row r="91" spans="1:7" ht="15.75">
      <c r="A91" s="434" t="str">
        <f t="shared" si="9"/>
        <v>НДФ ДСК-ОТП Премиум Микс</v>
      </c>
      <c r="B91" s="435" t="str">
        <f t="shared" si="10"/>
        <v>РГ-05-1696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НДФ ДСК-ОТП Премиум Микс</v>
      </c>
      <c r="B92" s="435" t="str">
        <f t="shared" si="10"/>
        <v>РГ-05-1696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НДФ ДСК-ОТП Премиум Микс</v>
      </c>
      <c r="B93" s="435" t="str">
        <f t="shared" si="10"/>
        <v>РГ-05-1696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НДФ ДСК-ОТП Премиум Микс</v>
      </c>
      <c r="B94" s="435" t="str">
        <f t="shared" si="10"/>
        <v>РГ-05-1696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НДФ ДСК-ОТП Премиум Микс</v>
      </c>
      <c r="B95" s="435" t="str">
        <f t="shared" si="10"/>
        <v>РГ-05-1696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2200090</v>
      </c>
    </row>
    <row r="96" spans="1:7" ht="15.75">
      <c r="A96" s="434" t="str">
        <f t="shared" si="9"/>
        <v>НДФ ДСК-ОТП Премиум Микс</v>
      </c>
      <c r="B96" s="435" t="str">
        <f t="shared" si="10"/>
        <v>РГ-05-1696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3194836</v>
      </c>
    </row>
    <row r="97" spans="1:7" ht="15.75">
      <c r="A97" s="434" t="str">
        <f t="shared" si="9"/>
        <v>НДФ ДСК-ОТП Премиум Микс</v>
      </c>
      <c r="B97" s="435" t="str">
        <f t="shared" si="10"/>
        <v>РГ-05-1696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НДФ ДСК-ОТП Премиум Микс</v>
      </c>
      <c r="B98" s="435" t="str">
        <f t="shared" si="10"/>
        <v>РГ-05-1696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НДФ ДСК-ОТП Премиум Микс</v>
      </c>
      <c r="B99" s="435" t="str">
        <f t="shared" si="10"/>
        <v>РГ-05-1696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5394926</v>
      </c>
    </row>
    <row r="100" spans="1:7" ht="15.75">
      <c r="A100" s="434" t="str">
        <f t="shared" si="9"/>
        <v>НДФ ДСК-ОТП Премиум Микс</v>
      </c>
      <c r="B100" s="435" t="str">
        <f t="shared" si="10"/>
        <v>РГ-05-1696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НДФ ДСК-ОТП Премиум Микс</v>
      </c>
      <c r="B101" s="435" t="str">
        <f t="shared" si="10"/>
        <v>РГ-05-1696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НДФ ДСК-ОТП Премиум Микс</v>
      </c>
      <c r="B102" s="435" t="str">
        <f t="shared" si="10"/>
        <v>РГ-05-1696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5394926</v>
      </c>
    </row>
    <row r="103" spans="1:7" ht="15.75">
      <c r="A103" s="434" t="str">
        <f t="shared" si="9"/>
        <v>НДФ ДСК-ОТП Премиум Микс</v>
      </c>
      <c r="B103" s="435" t="str">
        <f t="shared" si="10"/>
        <v>РГ-05-1696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267011</v>
      </c>
    </row>
    <row r="104" spans="1:7" ht="15.75">
      <c r="A104" s="434" t="str">
        <f t="shared" si="9"/>
        <v>НДФ ДСК-ОТП Премиум Микс</v>
      </c>
      <c r="B104" s="435" t="str">
        <f t="shared" si="10"/>
        <v>РГ-05-1696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НДФ ДСК-ОТП Премиум Микс</v>
      </c>
      <c r="B105" s="435" t="str">
        <f t="shared" si="10"/>
        <v>РГ-05-1696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267011</v>
      </c>
    </row>
    <row r="106" spans="1:7" ht="15.75">
      <c r="A106" s="434" t="str">
        <f t="shared" si="9"/>
        <v>НДФ ДСК-ОТП Премиум Микс</v>
      </c>
      <c r="B106" s="435" t="str">
        <f t="shared" si="10"/>
        <v>РГ-05-1696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5661937</v>
      </c>
    </row>
    <row r="107" spans="1:7" ht="15.75">
      <c r="A107" s="446" t="str">
        <f t="shared" si="9"/>
        <v>НДФ ДСК-ОТП Премиум Микс</v>
      </c>
      <c r="B107" s="447" t="str">
        <f t="shared" si="10"/>
        <v>РГ-05-1696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НДФ ДСК-ОТП Премиум Микс</v>
      </c>
      <c r="B108" s="447" t="str">
        <f t="shared" si="10"/>
        <v>РГ-05-1696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972500</v>
      </c>
    </row>
    <row r="109" spans="1:7" ht="31.5">
      <c r="A109" s="446" t="str">
        <f t="shared" si="9"/>
        <v>НДФ ДСК-ОТП Премиум Микс</v>
      </c>
      <c r="B109" s="447" t="str">
        <f t="shared" si="10"/>
        <v>РГ-05-1696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НДФ ДСК-ОТП Премиум Микс</v>
      </c>
      <c r="B110" s="447" t="str">
        <f aca="true" t="shared" si="13" ref="B110:B141">dfRG</f>
        <v>РГ-05-1696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НДФ ДСК-ОТП Премиум Микс</v>
      </c>
      <c r="B111" s="447" t="str">
        <f t="shared" si="13"/>
        <v>РГ-05-1696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НДФ ДСК-ОТП Премиум Микс</v>
      </c>
      <c r="B112" s="447" t="str">
        <f t="shared" si="13"/>
        <v>РГ-05-1696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НДФ ДСК-ОТП Премиум Микс</v>
      </c>
      <c r="B113" s="447" t="str">
        <f t="shared" si="13"/>
        <v>РГ-05-1696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НДФ ДСК-ОТП Премиум Микс</v>
      </c>
      <c r="B114" s="447" t="str">
        <f t="shared" si="13"/>
        <v>РГ-05-1696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972500</v>
      </c>
    </row>
    <row r="115" spans="1:7" ht="15.75">
      <c r="A115" s="446" t="str">
        <f t="shared" si="12"/>
        <v>НДФ ДСК-ОТП Премиум Микс</v>
      </c>
      <c r="B115" s="447" t="str">
        <f t="shared" si="13"/>
        <v>РГ-05-1696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НДФ ДСК-ОТП Премиум Микс</v>
      </c>
      <c r="B116" s="447" t="str">
        <f t="shared" si="13"/>
        <v>РГ-05-1696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-1475910</v>
      </c>
    </row>
    <row r="117" spans="1:7" ht="31.5">
      <c r="A117" s="446" t="str">
        <f t="shared" si="12"/>
        <v>НДФ ДСК-ОТП Премиум Микс</v>
      </c>
      <c r="B117" s="447" t="str">
        <f t="shared" si="13"/>
        <v>РГ-05-1696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НДФ ДСК-ОТП Премиум Микс</v>
      </c>
      <c r="B118" s="447" t="str">
        <f t="shared" si="13"/>
        <v>РГ-05-1696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-995</v>
      </c>
    </row>
    <row r="119" spans="1:7" ht="15.75">
      <c r="A119" s="446" t="str">
        <f t="shared" si="12"/>
        <v>НДФ ДСК-ОТП Премиум Микс</v>
      </c>
      <c r="B119" s="447" t="str">
        <f t="shared" si="13"/>
        <v>РГ-05-1696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НДФ ДСК-ОТП Премиум Микс</v>
      </c>
      <c r="B120" s="447" t="str">
        <f t="shared" si="13"/>
        <v>РГ-05-1696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-36732</v>
      </c>
    </row>
    <row r="121" spans="1:7" ht="15.75">
      <c r="A121" s="446" t="str">
        <f t="shared" si="12"/>
        <v>НДФ ДСК-ОТП Премиум Микс</v>
      </c>
      <c r="B121" s="447" t="str">
        <f t="shared" si="13"/>
        <v>РГ-05-1696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-3187</v>
      </c>
    </row>
    <row r="122" spans="1:7" ht="15.75">
      <c r="A122" s="446" t="str">
        <f t="shared" si="12"/>
        <v>НДФ ДСК-ОТП Премиум Микс</v>
      </c>
      <c r="B122" s="447" t="str">
        <f t="shared" si="13"/>
        <v>РГ-05-1696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189373</v>
      </c>
    </row>
    <row r="123" spans="1:7" ht="15.75">
      <c r="A123" s="446" t="str">
        <f t="shared" si="12"/>
        <v>НДФ ДСК-ОТП Премиум Микс</v>
      </c>
      <c r="B123" s="447" t="str">
        <f t="shared" si="13"/>
        <v>РГ-05-1696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НДФ ДСК-ОТП Премиум Микс</v>
      </c>
      <c r="B124" s="447" t="str">
        <f t="shared" si="13"/>
        <v>РГ-05-1696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-1327451</v>
      </c>
    </row>
    <row r="125" spans="1:7" ht="15.75">
      <c r="A125" s="446" t="str">
        <f t="shared" si="12"/>
        <v>НДФ ДСК-ОТП Премиум Микс</v>
      </c>
      <c r="B125" s="447" t="str">
        <f t="shared" si="13"/>
        <v>РГ-05-1696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НДФ ДСК-ОТП Премиум Микс</v>
      </c>
      <c r="B126" s="447" t="str">
        <f t="shared" si="13"/>
        <v>РГ-05-1696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НДФ ДСК-ОТП Премиум Микс</v>
      </c>
      <c r="B127" s="447" t="str">
        <f t="shared" si="13"/>
        <v>РГ-05-1696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НДФ ДСК-ОТП Премиум Микс</v>
      </c>
      <c r="B128" s="447" t="str">
        <f t="shared" si="13"/>
        <v>РГ-05-1696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НДФ ДСК-ОТП Премиум Микс</v>
      </c>
      <c r="B129" s="447" t="str">
        <f t="shared" si="13"/>
        <v>РГ-05-1696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НДФ ДСК-ОТП Премиум Микс</v>
      </c>
      <c r="B130" s="447" t="str">
        <f t="shared" si="13"/>
        <v>РГ-05-1696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НДФ ДСК-ОТП Премиум Микс</v>
      </c>
      <c r="B131" s="447" t="str">
        <f t="shared" si="13"/>
        <v>РГ-05-1696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НДФ ДСК-ОТП Премиум Микс</v>
      </c>
      <c r="B132" s="447" t="str">
        <f t="shared" si="13"/>
        <v>РГ-05-1696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-354951</v>
      </c>
    </row>
    <row r="133" spans="1:7" ht="31.5">
      <c r="A133" s="446" t="str">
        <f t="shared" si="12"/>
        <v>НДФ ДСК-ОТП Премиум Микс</v>
      </c>
      <c r="B133" s="447" t="str">
        <f t="shared" si="13"/>
        <v>РГ-05-1696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865388</v>
      </c>
    </row>
    <row r="134" spans="1:7" ht="31.5">
      <c r="A134" s="446" t="str">
        <f t="shared" si="12"/>
        <v>НДФ ДСК-ОТП Премиум Микс</v>
      </c>
      <c r="B134" s="447" t="str">
        <f t="shared" si="13"/>
        <v>РГ-05-1696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510437</v>
      </c>
    </row>
    <row r="135" spans="1:7" ht="15.75">
      <c r="A135" s="446" t="str">
        <f t="shared" si="12"/>
        <v>НДФ ДСК-ОТП Премиум Микс</v>
      </c>
      <c r="B135" s="447" t="str">
        <f t="shared" si="13"/>
        <v>РГ-05-1696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510437</v>
      </c>
    </row>
    <row r="136" spans="1:7" ht="31.5">
      <c r="A136" s="434" t="str">
        <f t="shared" si="12"/>
        <v>НДФ ДСК-ОТП Премиум Микс</v>
      </c>
      <c r="B136" s="435" t="str">
        <f t="shared" si="13"/>
        <v>РГ-05-1696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НДФ ДСК-ОТП Премиум Микс</v>
      </c>
      <c r="B137" s="435" t="str">
        <f t="shared" si="13"/>
        <v>РГ-05-1696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6909617</v>
      </c>
    </row>
    <row r="138" spans="1:7" ht="31.5">
      <c r="A138" s="434" t="str">
        <f t="shared" si="12"/>
        <v>НДФ ДСК-ОТП Премиум Микс</v>
      </c>
      <c r="B138" s="435" t="str">
        <f t="shared" si="13"/>
        <v>РГ-05-1696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НДФ ДСК-ОТП Премиум Микс</v>
      </c>
      <c r="B139" s="435" t="str">
        <f t="shared" si="13"/>
        <v>РГ-05-1696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НДФ ДСК-ОТП Премиум Микс</v>
      </c>
      <c r="B140" s="435" t="str">
        <f t="shared" si="13"/>
        <v>РГ-05-1696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НДФ ДСК-ОТП Премиум Микс</v>
      </c>
      <c r="B141" s="435" t="str">
        <f t="shared" si="13"/>
        <v>РГ-05-1696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6909617</v>
      </c>
    </row>
    <row r="142" spans="1:7" ht="31.5">
      <c r="A142" s="434" t="str">
        <f aca="true" t="shared" si="15" ref="A142:A155">dfName</f>
        <v>НДФ ДСК-ОТП Премиум Микс</v>
      </c>
      <c r="B142" s="435" t="str">
        <f aca="true" t="shared" si="16" ref="B142:B155">dfRG</f>
        <v>РГ-05-1696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972500</v>
      </c>
    </row>
    <row r="143" spans="1:7" ht="31.5">
      <c r="A143" s="434" t="str">
        <f t="shared" si="15"/>
        <v>НДФ ДСК-ОТП Премиум Микс</v>
      </c>
      <c r="B143" s="435" t="str">
        <f t="shared" si="16"/>
        <v>РГ-05-1696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1730056</v>
      </c>
    </row>
    <row r="144" spans="1:7" ht="31.5">
      <c r="A144" s="434" t="str">
        <f t="shared" si="15"/>
        <v>НДФ ДСК-ОТП Премиум Микс</v>
      </c>
      <c r="B144" s="435" t="str">
        <f t="shared" si="16"/>
        <v>РГ-05-1696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-757556</v>
      </c>
    </row>
    <row r="145" spans="1:7" ht="31.5">
      <c r="A145" s="434" t="str">
        <f t="shared" si="15"/>
        <v>НДФ ДСК-ОТП Премиум Микс</v>
      </c>
      <c r="B145" s="435" t="str">
        <f t="shared" si="16"/>
        <v>РГ-05-1696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-267011</v>
      </c>
    </row>
    <row r="146" spans="1:7" ht="31.5">
      <c r="A146" s="434" t="str">
        <f t="shared" si="15"/>
        <v>НДФ ДСК-ОТП Премиум Микс</v>
      </c>
      <c r="B146" s="435" t="str">
        <f t="shared" si="16"/>
        <v>РГ-05-1696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НДФ ДСК-ОТП Премиум Микс</v>
      </c>
      <c r="B147" s="435" t="str">
        <f t="shared" si="16"/>
        <v>РГ-05-1696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НДФ ДСК-ОТП Премиум Микс</v>
      </c>
      <c r="B148" s="435" t="str">
        <f t="shared" si="16"/>
        <v>РГ-05-1696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НДФ ДСК-ОТП Премиум Микс</v>
      </c>
      <c r="B149" s="435" t="str">
        <f t="shared" si="16"/>
        <v>РГ-05-1696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НДФ ДСК-ОТП Премиум Микс</v>
      </c>
      <c r="B150" s="435" t="str">
        <f t="shared" si="16"/>
        <v>РГ-05-1696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НДФ ДСК-ОТП Премиум Микс</v>
      </c>
      <c r="B151" s="435" t="str">
        <f t="shared" si="16"/>
        <v>РГ-05-1696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НДФ ДСК-ОТП Премиум Микс</v>
      </c>
      <c r="B152" s="435" t="str">
        <f t="shared" si="16"/>
        <v>РГ-05-1696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НДФ ДСК-ОТП Премиум Микс</v>
      </c>
      <c r="B153" s="435" t="str">
        <f t="shared" si="16"/>
        <v>РГ-05-1696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НДФ ДСК-ОТП Премиум Микс</v>
      </c>
      <c r="B154" s="435" t="str">
        <f t="shared" si="16"/>
        <v>РГ-05-1696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НДФ ДСК-ОТП Премиум Микс</v>
      </c>
      <c r="B155" s="435" t="str">
        <f t="shared" si="16"/>
        <v>РГ-05-1696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НДФ ДСК-ОТП Премиум Микс</v>
      </c>
      <c r="B157" s="435" t="str">
        <f aca="true" t="shared" si="19" ref="B157:B201">dfRG</f>
        <v>РГ-05-1696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7615106</v>
      </c>
    </row>
    <row r="158" spans="1:7" ht="31.5">
      <c r="A158" s="434" t="str">
        <f t="shared" si="18"/>
        <v>НДФ ДСК-ОТП Премиум Микс</v>
      </c>
      <c r="B158" s="435" t="str">
        <f t="shared" si="19"/>
        <v>РГ-05-1696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НДФ ДСК-ОТП Премиум Микс</v>
      </c>
      <c r="B159" s="435" t="str">
        <f t="shared" si="19"/>
        <v>РГ-05-1696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7615106</v>
      </c>
    </row>
    <row r="160" spans="1:7" ht="15.75">
      <c r="A160" s="475" t="str">
        <f t="shared" si="18"/>
        <v>НДФ ДСК-ОТП Премиум Микс</v>
      </c>
      <c r="B160" s="476" t="str">
        <f t="shared" si="19"/>
        <v>РГ-05-1696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НДФ ДСК-ОТП Премиум Микс</v>
      </c>
      <c r="B161" s="476" t="str">
        <f t="shared" si="19"/>
        <v>РГ-05-1696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7016809</v>
      </c>
    </row>
    <row r="162" spans="1:7" ht="15.75">
      <c r="A162" s="475" t="str">
        <f t="shared" si="18"/>
        <v>НДФ ДСК-ОТП Премиум Микс</v>
      </c>
      <c r="B162" s="476" t="str">
        <f t="shared" si="19"/>
        <v>РГ-05-1696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8001921.3005</v>
      </c>
    </row>
    <row r="163" spans="1:7" ht="15.75">
      <c r="A163" s="475" t="str">
        <f t="shared" si="18"/>
        <v>НДФ ДСК-ОТП Премиум Микс</v>
      </c>
      <c r="B163" s="476" t="str">
        <f t="shared" si="19"/>
        <v>РГ-05-1696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1774092.0250000022</v>
      </c>
    </row>
    <row r="164" spans="1:7" ht="31.5">
      <c r="A164" s="475" t="str">
        <f t="shared" si="18"/>
        <v>НДФ ДСК-ОТП Премиум Микс</v>
      </c>
      <c r="B164" s="476" t="str">
        <f t="shared" si="19"/>
        <v>РГ-05-1696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1730056</v>
      </c>
    </row>
    <row r="165" spans="1:7" ht="15.75">
      <c r="A165" s="475" t="str">
        <f t="shared" si="18"/>
        <v>НДФ ДСК-ОТП Премиум Микс</v>
      </c>
      <c r="B165" s="476" t="str">
        <f t="shared" si="19"/>
        <v>РГ-05-1696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788979.7245000002</v>
      </c>
    </row>
    <row r="166" spans="1:7" ht="31.5">
      <c r="A166" s="475" t="str">
        <f t="shared" si="18"/>
        <v>НДФ ДСК-ОТП Премиум Микс</v>
      </c>
      <c r="B166" s="476" t="str">
        <f t="shared" si="19"/>
        <v>РГ-05-1696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757556</v>
      </c>
    </row>
    <row r="167" spans="1:7" ht="31.5">
      <c r="A167" s="475" t="str">
        <f t="shared" si="18"/>
        <v>НДФ ДСК-ОТП Премиум Микс</v>
      </c>
      <c r="B167" s="476" t="str">
        <f t="shared" si="19"/>
        <v>РГ-05-1696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0.98472</v>
      </c>
    </row>
    <row r="168" spans="1:7" ht="31.5">
      <c r="A168" s="475" t="str">
        <f t="shared" si="18"/>
        <v>НДФ ДСК-ОТП Премиум Микс</v>
      </c>
      <c r="B168" s="476" t="str">
        <f t="shared" si="19"/>
        <v>РГ-05-1696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0.95166</v>
      </c>
    </row>
    <row r="169" spans="1:7" ht="15.75">
      <c r="A169" s="475" t="str">
        <f t="shared" si="18"/>
        <v>НДФ ДСК-ОТП Премиум Микс</v>
      </c>
      <c r="B169" s="476" t="str">
        <f t="shared" si="19"/>
        <v>РГ-05-1696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0</v>
      </c>
    </row>
    <row r="170" spans="1:7" ht="31.5">
      <c r="A170" s="475" t="str">
        <f t="shared" si="18"/>
        <v>НДФ ДСК-ОТП Премиум Микс</v>
      </c>
      <c r="B170" s="476" t="str">
        <f t="shared" si="19"/>
        <v>РГ-05-1696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0</v>
      </c>
    </row>
    <row r="171" spans="1:7" ht="15.75">
      <c r="A171" s="475" t="str">
        <f t="shared" si="18"/>
        <v>НДФ ДСК-ОТП Премиум Микс</v>
      </c>
      <c r="B171" s="476" t="str">
        <f t="shared" si="19"/>
        <v>РГ-05-1696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37474</v>
      </c>
    </row>
    <row r="172" spans="1:7" ht="15.75">
      <c r="A172" s="475" t="str">
        <f t="shared" si="18"/>
        <v>НДФ ДСК-ОТП Премиум Микс</v>
      </c>
      <c r="B172" s="476" t="str">
        <f t="shared" si="19"/>
        <v>РГ-05-1696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3207</v>
      </c>
    </row>
    <row r="173" spans="1:7" ht="15.75">
      <c r="A173" s="475" t="str">
        <f t="shared" si="18"/>
        <v>НДФ ДСК-ОТП Премиум Микс</v>
      </c>
      <c r="B173" s="476" t="str">
        <f t="shared" si="19"/>
        <v>РГ-05-1696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НДФ ДСК-ОТП Премиум Микс</v>
      </c>
      <c r="B174" s="476" t="str">
        <f t="shared" si="19"/>
        <v>РГ-05-1696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-0.033572995369242076</v>
      </c>
    </row>
    <row r="175" spans="1:7" ht="15.75">
      <c r="A175" s="475" t="str">
        <f t="shared" si="18"/>
        <v>НДФ ДСК-ОТП Премиум Микс</v>
      </c>
      <c r="B175" s="476" t="str">
        <f t="shared" si="19"/>
        <v>РГ-05-1696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-0.04659663047209095</v>
      </c>
    </row>
    <row r="176" spans="1:7" ht="15.75">
      <c r="A176" s="475" t="str">
        <f t="shared" si="18"/>
        <v>НДФ ДСК-ОТП Премиум Микс</v>
      </c>
      <c r="B176" s="476" t="str">
        <f t="shared" si="19"/>
        <v>РГ-05-1696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-0.0495660597828802</v>
      </c>
    </row>
    <row r="177" spans="1:7" ht="15.75">
      <c r="A177" s="475" t="str">
        <f t="shared" si="18"/>
        <v>НДФ ДСК-ОТП Премиум Микс</v>
      </c>
      <c r="B177" s="476" t="str">
        <f t="shared" si="19"/>
        <v>РГ-05-1696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0.053349547475223774</v>
      </c>
    </row>
    <row r="178" spans="1:7" ht="31.5">
      <c r="A178" s="446" t="str">
        <f t="shared" si="18"/>
        <v>НДФ ДСК-ОТП Премиум Микс</v>
      </c>
      <c r="B178" s="447" t="str">
        <f t="shared" si="19"/>
        <v>РГ-05-1696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НДФ ДСК-ОТП Премиум Микс</v>
      </c>
      <c r="B179" s="447" t="str">
        <f t="shared" si="19"/>
        <v>РГ-05-1696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НДФ ДСК-ОТП Премиум Микс</v>
      </c>
      <c r="B180" s="447" t="str">
        <f t="shared" si="19"/>
        <v>РГ-05-1696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НДФ ДСК-ОТП Премиум Микс</v>
      </c>
      <c r="B181" s="447" t="str">
        <f t="shared" si="19"/>
        <v>РГ-05-1696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НДФ ДСК-ОТП Премиум Микс</v>
      </c>
      <c r="B182" s="447" t="str">
        <f t="shared" si="19"/>
        <v>РГ-05-1696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НДФ ДСК-ОТП Премиум Микс</v>
      </c>
      <c r="B183" s="447" t="str">
        <f t="shared" si="19"/>
        <v>РГ-05-1696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НДФ ДСК-ОТП Премиум Микс</v>
      </c>
      <c r="B184" s="447" t="str">
        <f t="shared" si="19"/>
        <v>РГ-05-1696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НДФ ДСК-ОТП Премиум Микс</v>
      </c>
      <c r="B185" s="467" t="str">
        <f t="shared" si="19"/>
        <v>РГ-05-1696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НДФ ДСК-ОТП Премиум Микс</v>
      </c>
      <c r="B186" s="467" t="str">
        <f t="shared" si="19"/>
        <v>РГ-05-1696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НДФ ДСК-ОТП Премиум Микс</v>
      </c>
      <c r="B187" s="467" t="str">
        <f t="shared" si="19"/>
        <v>РГ-05-1696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НДФ ДСК-ОТП Премиум Микс</v>
      </c>
      <c r="B188" s="467" t="str">
        <f t="shared" si="19"/>
        <v>РГ-05-1696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НДФ ДСК-ОТП Премиум Микс</v>
      </c>
      <c r="B189" s="467" t="str">
        <f t="shared" si="19"/>
        <v>РГ-05-1696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НДФ ДСК-ОТП Премиум Микс</v>
      </c>
      <c r="B190" s="467" t="str">
        <f t="shared" si="19"/>
        <v>РГ-05-1696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НДФ ДСК-ОТП Премиум Микс</v>
      </c>
      <c r="B191" s="467" t="str">
        <f t="shared" si="19"/>
        <v>РГ-05-1696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НДФ ДСК-ОТП Премиум Микс</v>
      </c>
      <c r="B192" s="467" t="str">
        <f t="shared" si="19"/>
        <v>РГ-05-1696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НДФ ДСК-ОТП Премиум Микс</v>
      </c>
      <c r="B193" s="467" t="str">
        <f t="shared" si="19"/>
        <v>РГ-05-1696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НДФ ДСК-ОТП Премиум Микс</v>
      </c>
      <c r="B194" s="467" t="str">
        <f t="shared" si="19"/>
        <v>РГ-05-1696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НДФ ДСК-ОТП Премиум Микс</v>
      </c>
      <c r="B195" s="467" t="str">
        <f t="shared" si="19"/>
        <v>РГ-05-1696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НДФ ДСК-ОТП Премиум Микс</v>
      </c>
      <c r="B196" s="467" t="str">
        <f t="shared" si="19"/>
        <v>РГ-05-1696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НДФ ДСК-ОТП Премиум Микс</v>
      </c>
      <c r="B197" s="467" t="str">
        <f t="shared" si="19"/>
        <v>РГ-05-1696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НДФ ДСК-ОТП Премиум Микс</v>
      </c>
      <c r="B198" s="467" t="str">
        <f t="shared" si="19"/>
        <v>РГ-05-1696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НДФ ДСК-ОТП Премиум Микс</v>
      </c>
      <c r="B199" s="476" t="str">
        <f t="shared" si="19"/>
        <v>РГ-05-1696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НДФ ДСК-ОТП Премиум Микс</v>
      </c>
      <c r="B200" s="476" t="str">
        <f t="shared" si="19"/>
        <v>РГ-05-1696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НДФ ДСК-ОТП Премиум Микс</v>
      </c>
      <c r="B201" s="476" t="str">
        <f t="shared" si="19"/>
        <v>РГ-05-1696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0</v>
      </c>
    </row>
    <row r="202" spans="1:7" ht="15.75">
      <c r="A202" s="475" t="str">
        <f aca="true" t="shared" si="21" ref="A202:A214">dfName</f>
        <v>НДФ ДСК-ОТП Премиум Микс</v>
      </c>
      <c r="B202" s="476" t="str">
        <f aca="true" t="shared" si="22" ref="B202:B214">dfRG</f>
        <v>РГ-05-1696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0</v>
      </c>
    </row>
    <row r="203" spans="1:7" ht="15.75">
      <c r="A203" s="475" t="str">
        <f t="shared" si="21"/>
        <v>НДФ ДСК-ОТП Премиум Микс</v>
      </c>
      <c r="B203" s="476" t="str">
        <f t="shared" si="22"/>
        <v>РГ-05-1696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0</v>
      </c>
    </row>
    <row r="204" spans="1:7" ht="15.75">
      <c r="A204" s="475" t="str">
        <f t="shared" si="21"/>
        <v>НДФ ДСК-ОТП Премиум Микс</v>
      </c>
      <c r="B204" s="476" t="str">
        <f t="shared" si="22"/>
        <v>РГ-05-1696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НДФ ДСК-ОТП Премиум Микс</v>
      </c>
      <c r="B205" s="476" t="str">
        <f t="shared" si="22"/>
        <v>РГ-05-1696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НДФ ДСК-ОТП Премиум Микс</v>
      </c>
      <c r="B206" s="476" t="str">
        <f t="shared" si="22"/>
        <v>РГ-05-1696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НДФ ДСК-ОТП Премиум Микс</v>
      </c>
      <c r="B207" s="476" t="str">
        <f t="shared" si="22"/>
        <v>РГ-05-1696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НДФ ДСК-ОТП Премиум Микс</v>
      </c>
      <c r="B208" s="476" t="str">
        <f t="shared" si="22"/>
        <v>РГ-05-1696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НДФ ДСК-ОТП Премиум Микс</v>
      </c>
      <c r="B209" s="476" t="str">
        <f t="shared" si="22"/>
        <v>РГ-05-1696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НДФ ДСК-ОТП Премиум Микс</v>
      </c>
      <c r="B210" s="476" t="str">
        <f t="shared" si="22"/>
        <v>РГ-05-1696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НДФ ДСК-ОТП Премиум Микс</v>
      </c>
      <c r="B211" s="476" t="str">
        <f t="shared" si="22"/>
        <v>РГ-05-1696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НДФ ДСК-ОТП Премиум Микс</v>
      </c>
      <c r="B212" s="476" t="str">
        <f t="shared" si="22"/>
        <v>РГ-05-1696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НДФ ДСК-ОТП Премиум Микс</v>
      </c>
      <c r="B213" s="476" t="str">
        <f t="shared" si="22"/>
        <v>РГ-05-1696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НДФ ДСК-ОТП Премиум Микс</v>
      </c>
      <c r="B214" s="485" t="str">
        <f t="shared" si="22"/>
        <v>РГ-05-1696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D22" sqref="D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ДСК-ОТП ПРЕМИУМ МИКС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44771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8001922</v>
      </c>
      <c r="H11" s="251">
        <v>7016809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-28483</v>
      </c>
      <c r="H13" s="231">
        <v>-15870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-28483</v>
      </c>
      <c r="H16" s="252">
        <f>SUM(H13:H15)</f>
        <v>-15870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-91322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-91322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510437</v>
      </c>
      <c r="D22" s="286">
        <v>865388</v>
      </c>
      <c r="E22" s="287" t="s">
        <v>990</v>
      </c>
      <c r="F22" s="230" t="s">
        <v>991</v>
      </c>
      <c r="G22" s="231">
        <v>-267011</v>
      </c>
      <c r="H22" s="231">
        <v>-91322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-358333</v>
      </c>
      <c r="H23" s="252">
        <f>H19+H21+H20+H22</f>
        <v>-91322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7615106</v>
      </c>
      <c r="H24" s="252">
        <f>H11+H16+H23</f>
        <v>6909617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510437</v>
      </c>
      <c r="D25" s="252">
        <f>SUM(D21:D24)</f>
        <v>865388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6743</v>
      </c>
      <c r="H28" s="244">
        <f>SUM(H29:H31)</f>
        <v>5981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400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6323</v>
      </c>
      <c r="H30" s="258">
        <v>5581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7120208</v>
      </c>
      <c r="D33" s="258">
        <v>6032512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7120208</v>
      </c>
      <c r="D37" s="243">
        <f>SUM(D32:D36)+D27</f>
        <v>6032512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31895</v>
      </c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38638</v>
      </c>
      <c r="H40" s="259">
        <f>SUM(H32:H39)+H28+H27</f>
        <v>5981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23099</v>
      </c>
      <c r="D42" s="258">
        <v>17698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23099</v>
      </c>
      <c r="D43" s="259">
        <f>SUM(D39:D42)</f>
        <v>17698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7653744</v>
      </c>
      <c r="D45" s="259">
        <f>D25+D37+D43+D44</f>
        <v>6915598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7653744</v>
      </c>
      <c r="D47" s="609">
        <f>D18+D45</f>
        <v>6915598</v>
      </c>
      <c r="E47" s="264" t="s">
        <v>35</v>
      </c>
      <c r="F47" s="223" t="s">
        <v>221</v>
      </c>
      <c r="G47" s="610">
        <f>G24+G40</f>
        <v>7653744</v>
      </c>
      <c r="H47" s="610">
        <f>H24+H40</f>
        <v>6915598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C16" sqref="C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ДСК-ОТП ПРЕМИУМ МИКС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44771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4</v>
      </c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2183328</v>
      </c>
      <c r="D14" s="245">
        <v>3517</v>
      </c>
      <c r="E14" s="136" t="s">
        <v>940</v>
      </c>
      <c r="F14" s="373" t="s">
        <v>813</v>
      </c>
      <c r="G14" s="245">
        <v>2200090</v>
      </c>
      <c r="H14" s="245">
        <v>3425</v>
      </c>
      <c r="I14" s="132"/>
    </row>
    <row r="15" spans="1:9" s="124" customFormat="1" ht="31.5">
      <c r="A15" s="136" t="s">
        <v>938</v>
      </c>
      <c r="B15" s="373" t="s">
        <v>797</v>
      </c>
      <c r="C15" s="245">
        <v>3436932</v>
      </c>
      <c r="D15" s="245">
        <v>14787</v>
      </c>
      <c r="E15" s="136" t="s">
        <v>941</v>
      </c>
      <c r="F15" s="373" t="s">
        <v>814</v>
      </c>
      <c r="G15" s="245">
        <v>3194836</v>
      </c>
      <c r="H15" s="245">
        <v>17816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992</v>
      </c>
      <c r="D16" s="245">
        <v>366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5621256</v>
      </c>
      <c r="D18" s="248">
        <f>SUM(D12:D16)</f>
        <v>18670</v>
      </c>
      <c r="E18" s="138" t="s">
        <v>20</v>
      </c>
      <c r="F18" s="374" t="s">
        <v>817</v>
      </c>
      <c r="G18" s="248">
        <f>SUM(G12:G17)</f>
        <v>5394926</v>
      </c>
      <c r="H18" s="248">
        <f>SUM(H12:H17)</f>
        <v>21241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40681</v>
      </c>
      <c r="D21" s="245">
        <v>210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40681</v>
      </c>
      <c r="D25" s="248">
        <f>SUM(D20:D24)</f>
        <v>210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5661937</v>
      </c>
      <c r="D26" s="248">
        <f>D18+D25</f>
        <v>18880</v>
      </c>
      <c r="E26" s="250" t="s">
        <v>40</v>
      </c>
      <c r="F26" s="374" t="s">
        <v>819</v>
      </c>
      <c r="G26" s="248">
        <f>G18+G25</f>
        <v>5394926</v>
      </c>
      <c r="H26" s="248">
        <f>H18+H25</f>
        <v>21241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2361</v>
      </c>
      <c r="E27" s="250" t="s">
        <v>825</v>
      </c>
      <c r="F27" s="374" t="s">
        <v>820</v>
      </c>
      <c r="G27" s="284">
        <f>IF((C26-G26)&gt;0,C26-G26,0)</f>
        <v>267011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2361</v>
      </c>
      <c r="E29" s="250" t="s">
        <v>147</v>
      </c>
      <c r="F29" s="374" t="s">
        <v>821</v>
      </c>
      <c r="G29" s="248">
        <f>G27</f>
        <v>267011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5661937</v>
      </c>
      <c r="D30" s="248">
        <f>D26+D28+D29</f>
        <v>21241</v>
      </c>
      <c r="E30" s="250" t="s">
        <v>827</v>
      </c>
      <c r="F30" s="374" t="s">
        <v>822</v>
      </c>
      <c r="G30" s="248">
        <f>G26+G29</f>
        <v>5661937</v>
      </c>
      <c r="H30" s="248">
        <f>H26+H29</f>
        <v>21241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НДФ ДСК-ОТП ПРЕМИУМ МИКС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44771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1730056</v>
      </c>
      <c r="D13" s="524">
        <v>-757556</v>
      </c>
      <c r="E13" s="525">
        <f>SUM(C13:D13)</f>
        <v>972500</v>
      </c>
      <c r="F13" s="524">
        <v>1651457</v>
      </c>
      <c r="G13" s="524"/>
      <c r="H13" s="525">
        <f>SUM(F13:G13)</f>
        <v>1651457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1730056</v>
      </c>
      <c r="D19" s="528">
        <f>SUM(D13:D14,D16:D18)</f>
        <v>-757556</v>
      </c>
      <c r="E19" s="525">
        <f t="shared" si="0"/>
        <v>972500</v>
      </c>
      <c r="F19" s="528">
        <f>SUM(F13:F14,F16:F18)</f>
        <v>1651457</v>
      </c>
      <c r="G19" s="528">
        <f>SUM(G13:G14,G16:G18)</f>
        <v>0</v>
      </c>
      <c r="H19" s="525">
        <f t="shared" si="1"/>
        <v>1651457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866717</v>
      </c>
      <c r="D21" s="524">
        <v>-2342627</v>
      </c>
      <c r="E21" s="525">
        <f>SUM(C21:D21)</f>
        <v>-1475910</v>
      </c>
      <c r="F21" s="524">
        <v>780345</v>
      </c>
      <c r="G21" s="524">
        <v>-1782184</v>
      </c>
      <c r="H21" s="525">
        <f>SUM(F21:G21)</f>
        <v>-1001839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-995</v>
      </c>
      <c r="E23" s="525">
        <f t="shared" si="2"/>
        <v>-995</v>
      </c>
      <c r="F23" s="524">
        <v>2</v>
      </c>
      <c r="G23" s="524">
        <v>-368</v>
      </c>
      <c r="H23" s="525">
        <f t="shared" si="3"/>
        <v>-366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-36732</v>
      </c>
      <c r="E25" s="525">
        <f t="shared" si="2"/>
        <v>-36732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>
        <v>-3187</v>
      </c>
      <c r="E26" s="525">
        <f t="shared" si="2"/>
        <v>-3187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>
        <v>460184</v>
      </c>
      <c r="D27" s="524">
        <v>-270811</v>
      </c>
      <c r="E27" s="525">
        <f t="shared" si="2"/>
        <v>189373</v>
      </c>
      <c r="F27" s="524">
        <v>13004</v>
      </c>
      <c r="G27" s="524">
        <v>-2818</v>
      </c>
      <c r="H27" s="525">
        <f t="shared" si="3"/>
        <v>10186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1326901</v>
      </c>
      <c r="D29" s="528">
        <f>SUM(D21:D28)</f>
        <v>-2654352</v>
      </c>
      <c r="E29" s="525">
        <f t="shared" si="2"/>
        <v>-1327451</v>
      </c>
      <c r="F29" s="528">
        <f>SUM(F21:F28)</f>
        <v>793351</v>
      </c>
      <c r="G29" s="528">
        <f>SUM(G21:G28)</f>
        <v>-1785370</v>
      </c>
      <c r="H29" s="525">
        <f t="shared" si="3"/>
        <v>-992019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3056957</v>
      </c>
      <c r="D37" s="528">
        <f t="shared" si="5"/>
        <v>-3411908</v>
      </c>
      <c r="E37" s="528">
        <f t="shared" si="5"/>
        <v>-354951</v>
      </c>
      <c r="F37" s="528">
        <f t="shared" si="5"/>
        <v>2444808</v>
      </c>
      <c r="G37" s="528">
        <f t="shared" si="5"/>
        <v>-1785370</v>
      </c>
      <c r="H37" s="528">
        <f t="shared" si="5"/>
        <v>659438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865388</v>
      </c>
      <c r="F38" s="528"/>
      <c r="G38" s="528"/>
      <c r="H38" s="534">
        <v>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510437</v>
      </c>
      <c r="F39" s="528"/>
      <c r="G39" s="528"/>
      <c r="H39" s="528">
        <f>SUM(H37:H38)</f>
        <v>659438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510437</v>
      </c>
      <c r="F40" s="525"/>
      <c r="G40" s="525"/>
      <c r="H40" s="524">
        <v>659438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ДСК-ОТП ПРЕМИУМ МИКС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44771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7016809</v>
      </c>
      <c r="D14" s="611">
        <f>'1-SB'!H13</f>
        <v>-15870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-91322</v>
      </c>
      <c r="I14" s="611">
        <f aca="true" t="shared" si="0" ref="I14:I36">SUM(C14:H14)</f>
        <v>6909617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7016809</v>
      </c>
      <c r="D18" s="612">
        <f t="shared" si="2"/>
        <v>-15870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-91322</v>
      </c>
      <c r="I18" s="611">
        <f t="shared" si="0"/>
        <v>6909617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985113</v>
      </c>
      <c r="D19" s="612">
        <f t="shared" si="3"/>
        <v>-12613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972500</v>
      </c>
      <c r="J19" s="105"/>
    </row>
    <row r="20" spans="1:10" ht="15">
      <c r="A20" s="205" t="s">
        <v>225</v>
      </c>
      <c r="B20" s="82" t="s">
        <v>863</v>
      </c>
      <c r="C20" s="236">
        <v>1774093</v>
      </c>
      <c r="D20" s="236">
        <v>-44037</v>
      </c>
      <c r="E20" s="236"/>
      <c r="F20" s="236"/>
      <c r="G20" s="236"/>
      <c r="H20" s="236"/>
      <c r="I20" s="611">
        <f t="shared" si="0"/>
        <v>1730056</v>
      </c>
      <c r="J20" s="105"/>
    </row>
    <row r="21" spans="1:10" ht="15">
      <c r="A21" s="205" t="s">
        <v>226</v>
      </c>
      <c r="B21" s="82" t="s">
        <v>864</v>
      </c>
      <c r="C21" s="236">
        <v>-788980</v>
      </c>
      <c r="D21" s="236">
        <v>31424</v>
      </c>
      <c r="E21" s="236"/>
      <c r="F21" s="236"/>
      <c r="G21" s="236"/>
      <c r="H21" s="236"/>
      <c r="I21" s="611">
        <f t="shared" si="0"/>
        <v>-757556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-267011</v>
      </c>
      <c r="I22" s="611">
        <f t="shared" si="0"/>
        <v>-267011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8001922</v>
      </c>
      <c r="D34" s="612">
        <f t="shared" si="7"/>
        <v>-28483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-358333</v>
      </c>
      <c r="I34" s="611">
        <f t="shared" si="0"/>
        <v>7615106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8001922</v>
      </c>
      <c r="D36" s="615">
        <f t="shared" si="8"/>
        <v>-28483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-358333</v>
      </c>
      <c r="I36" s="611">
        <f t="shared" si="0"/>
        <v>7615106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НДФ ДСК-ОТП ПРЕМИУМ МИКС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44771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7016809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8001921.3005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1774092.0250000022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1730056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788979.7245000002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757556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0.98472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0.95166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/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/>
    </row>
    <row r="22" spans="1:4" ht="15.75">
      <c r="A22" s="372">
        <v>12</v>
      </c>
      <c r="B22" s="572" t="s">
        <v>1392</v>
      </c>
      <c r="C22" s="571" t="s">
        <v>1405</v>
      </c>
      <c r="D22" s="592">
        <v>37474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3207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-0.033572995369242076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-0.04659663047209095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-0.0495660597828802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0.053349547475223774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ДСК-ОТП ПРЕМИУМ МИКС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44771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ДСК-ОТП ПРЕМИУМ МИКС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44771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58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58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58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E12" sqref="E12:X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ДСК-ОТП ПРЕМИУМ МИКС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44771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2022-07-29T12:28:33Z</dcterms:modified>
  <cp:category/>
  <cp:version/>
  <cp:contentType/>
  <cp:contentStatus/>
</cp:coreProperties>
</file>