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<sst xmlns="http://schemas.openxmlformats.org/spreadsheetml/2006/main" count="3151" uniqueCount="1499">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</sst>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8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8" t="str">
        <f>CONCATENATE("на ",UPPER(dfName))</f>
        <v>на ДФ ДСК РАСТЕЖ 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31.12.2021 г.</v>
      </c>
      <c r="C4" s="65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:G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.75">
      <c r="A3" s="695" t="str">
        <f>CONCATENATE("на ",UPPER(dfName))</f>
        <v>на ДФ ДСК РАСТЕЖ 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31.12.2021 г.</v>
      </c>
      <c r="B4" s="695"/>
      <c r="C4" s="695"/>
      <c r="D4" s="695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.75">
      <c r="C117" s="694"/>
      <c r="D117" s="694"/>
      <c r="E117" s="694"/>
      <c r="F117" s="694"/>
      <c r="G117" s="694"/>
    </row>
    <row r="118" spans="3:7" s="543" customFormat="1" ht="15.75">
      <c r="C118" s="694"/>
      <c r="D118" s="694"/>
      <c r="E118" s="694"/>
      <c r="F118" s="694"/>
      <c r="G118" s="694"/>
    </row>
    <row r="119" spans="3:7" s="543" customFormat="1" ht="15.7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.75">
      <c r="A3" s="658" t="str">
        <f>CONCATENATE("на ",UPPER(dfName))</f>
        <v>на ДФ ДСК РАСТЕЖ 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31.12.2021 г.</v>
      </c>
      <c r="B4" s="696"/>
      <c r="C4" s="696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РАСТЕЖ </v>
      </c>
      <c r="B3" s="658"/>
      <c r="C3" s="658"/>
      <c r="D3" s="658"/>
      <c r="E3" s="658"/>
      <c r="F3" s="658"/>
      <c r="G3" s="658"/>
      <c r="H3" s="658"/>
    </row>
    <row r="4" spans="1:8" ht="15.75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659"/>
      <c r="E4" s="659"/>
      <c r="F4" s="659"/>
      <c r="G4" s="659"/>
      <c r="H4" s="659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73" zoomScaleNormal="73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РАСТЕЖ 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18063814</v>
      </c>
      <c r="E11" s="346">
        <f>'1-SB'!D47</f>
        <v>13194357</v>
      </c>
      <c r="F11" s="344"/>
    </row>
    <row r="12" spans="2:6" ht="15.75">
      <c r="B12" s="340"/>
      <c r="C12" s="340" t="s">
        <v>1353</v>
      </c>
      <c r="D12" s="345">
        <f>'1-SB'!G47</f>
        <v>18063814</v>
      </c>
      <c r="E12" s="346">
        <f>'1-SB'!H47</f>
        <v>13194357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4309135</v>
      </c>
      <c r="E19" s="345">
        <f>'1-SB'!C25</f>
        <v>4309135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3809135</v>
      </c>
      <c r="E20" s="355">
        <f>'1-SB'!C22</f>
        <v>3809135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16919306</v>
      </c>
      <c r="E26" s="359">
        <f>'1-SB'!G11</f>
        <v>16919306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19242077</v>
      </c>
      <c r="E27" s="359">
        <f>'1-SB'!G16</f>
        <v>19242077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30714979</v>
      </c>
      <c r="E28" s="359">
        <f>'1-SB'!G19+'1-SB'!G21</f>
        <v>30714979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-48868468</v>
      </c>
      <c r="E29" s="359">
        <f>'1-SB'!G20+'1-SB'!G22</f>
        <v>-48868468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18007894</v>
      </c>
      <c r="E30" s="361">
        <f>'1-SB'!G24</f>
        <v>18007894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3704</v>
      </c>
      <c r="F41" s="362">
        <f>D41-E41</f>
        <v>-3704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55920</v>
      </c>
      <c r="F44" s="362">
        <f>D44-E44</f>
        <v>-55920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13750975</v>
      </c>
      <c r="F47" s="362">
        <f>D47-E47</f>
        <v>-13750975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500000</v>
      </c>
      <c r="F50" s="362">
        <f>D50-E50</f>
        <v>-500000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Растеж </v>
      </c>
      <c r="B3" s="385" t="str">
        <f aca="true" t="shared" si="1" ref="B3:B34">dfRG</f>
        <v>РГ-05-1217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Растеж </v>
      </c>
      <c r="B4" s="385" t="str">
        <f t="shared" si="1"/>
        <v>РГ-05-1217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Растеж </v>
      </c>
      <c r="B5" s="385" t="str">
        <f t="shared" si="1"/>
        <v>РГ-05-1217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Растеж </v>
      </c>
      <c r="B6" s="385" t="str">
        <f t="shared" si="1"/>
        <v>РГ-05-1217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Растеж </v>
      </c>
      <c r="B7" s="385" t="str">
        <f t="shared" si="1"/>
        <v>РГ-05-1217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Растеж </v>
      </c>
      <c r="B8" s="385" t="str">
        <f t="shared" si="1"/>
        <v>РГ-05-1217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Растеж </v>
      </c>
      <c r="B9" s="385" t="str">
        <f t="shared" si="1"/>
        <v>РГ-05-1217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Растеж </v>
      </c>
      <c r="B10" s="385" t="str">
        <f t="shared" si="1"/>
        <v>РГ-05-1217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Растеж </v>
      </c>
      <c r="B11" s="385" t="str">
        <f t="shared" si="1"/>
        <v>РГ-05-1217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Растеж </v>
      </c>
      <c r="B12" s="385" t="str">
        <f t="shared" si="1"/>
        <v>РГ-05-1217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Растеж </v>
      </c>
      <c r="B13" s="385" t="str">
        <f t="shared" si="1"/>
        <v>РГ-05-1217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Растеж </v>
      </c>
      <c r="B14" s="385" t="str">
        <f t="shared" si="1"/>
        <v>РГ-05-1217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Растеж </v>
      </c>
      <c r="B15" s="385" t="str">
        <f t="shared" si="1"/>
        <v>РГ-05-1217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3809135</v>
      </c>
    </row>
    <row r="16" spans="1:7" ht="15.75">
      <c r="A16" s="384" t="str">
        <f t="shared" si="0"/>
        <v>ДФ ДСК Растеж </v>
      </c>
      <c r="B16" s="385" t="str">
        <f t="shared" si="1"/>
        <v>РГ-05-1217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500000</v>
      </c>
    </row>
    <row r="17" spans="1:7" ht="15.75">
      <c r="A17" s="384" t="str">
        <f t="shared" si="0"/>
        <v>ДФ ДСК Растеж </v>
      </c>
      <c r="B17" s="385" t="str">
        <f t="shared" si="1"/>
        <v>РГ-05-1217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Растеж </v>
      </c>
      <c r="B18" s="385" t="str">
        <f t="shared" si="1"/>
        <v>РГ-05-1217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4309135</v>
      </c>
    </row>
    <row r="19" spans="1:7" ht="15.75">
      <c r="A19" s="384" t="str">
        <f t="shared" si="0"/>
        <v>ДФ ДСК Растеж </v>
      </c>
      <c r="B19" s="385" t="str">
        <f t="shared" si="1"/>
        <v>РГ-05-1217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Растеж </v>
      </c>
      <c r="B20" s="385" t="str">
        <f t="shared" si="1"/>
        <v>РГ-05-1217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12616128</v>
      </c>
    </row>
    <row r="21" spans="1:7" ht="15.75">
      <c r="A21" s="384" t="str">
        <f t="shared" si="0"/>
        <v>ДФ ДСК Растеж </v>
      </c>
      <c r="B21" s="385" t="str">
        <f t="shared" si="1"/>
        <v>РГ-05-1217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12616128</v>
      </c>
    </row>
    <row r="22" spans="1:7" ht="15.75">
      <c r="A22" s="384" t="str">
        <f t="shared" si="0"/>
        <v>ДФ ДСК Растеж </v>
      </c>
      <c r="B22" s="385" t="str">
        <f t="shared" si="1"/>
        <v>РГ-05-1217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Растеж </v>
      </c>
      <c r="B23" s="385" t="str">
        <f t="shared" si="1"/>
        <v>РГ-05-1217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ДФ ДСК Растеж </v>
      </c>
      <c r="B24" s="385" t="str">
        <f t="shared" si="1"/>
        <v>РГ-05-1217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Растеж </v>
      </c>
      <c r="B25" s="385" t="str">
        <f t="shared" si="1"/>
        <v>РГ-05-1217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Растеж </v>
      </c>
      <c r="B26" s="385" t="str">
        <f t="shared" si="1"/>
        <v>РГ-05-1217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1134847</v>
      </c>
    </row>
    <row r="27" spans="1:7" ht="15.75">
      <c r="A27" s="384" t="str">
        <f t="shared" si="0"/>
        <v>ДФ ДСК Растеж </v>
      </c>
      <c r="B27" s="385" t="str">
        <f t="shared" si="1"/>
        <v>РГ-05-1217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Растеж </v>
      </c>
      <c r="B28" s="385" t="str">
        <f t="shared" si="1"/>
        <v>РГ-05-1217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Растеж </v>
      </c>
      <c r="B29" s="385" t="str">
        <f t="shared" si="1"/>
        <v>РГ-05-1217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Растеж </v>
      </c>
      <c r="B30" s="385" t="str">
        <f t="shared" si="1"/>
        <v>РГ-05-1217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13750975</v>
      </c>
    </row>
    <row r="31" spans="1:7" ht="15.75">
      <c r="A31" s="384" t="str">
        <f t="shared" si="0"/>
        <v>ДФ ДСК Растеж </v>
      </c>
      <c r="B31" s="385" t="str">
        <f t="shared" si="1"/>
        <v>РГ-05-1217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Растеж </v>
      </c>
      <c r="B32" s="385" t="str">
        <f t="shared" si="1"/>
        <v>РГ-05-1217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-215</v>
      </c>
    </row>
    <row r="33" spans="1:7" ht="15.75">
      <c r="A33" s="384" t="str">
        <f t="shared" si="0"/>
        <v>ДФ ДСК Растеж </v>
      </c>
      <c r="B33" s="385" t="str">
        <f t="shared" si="1"/>
        <v>РГ-05-1217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1700</v>
      </c>
    </row>
    <row r="34" spans="1:7" ht="15.75">
      <c r="A34" s="384" t="str">
        <f t="shared" si="0"/>
        <v>ДФ ДСК Растеж </v>
      </c>
      <c r="B34" s="385" t="str">
        <f t="shared" si="1"/>
        <v>РГ-05-1217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Растеж </v>
      </c>
      <c r="B35" s="385" t="str">
        <f aca="true" t="shared" si="4" ref="B35:B58">dfRG</f>
        <v>РГ-05-1217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2219</v>
      </c>
    </row>
    <row r="36" spans="1:7" ht="15.75">
      <c r="A36" s="384" t="str">
        <f t="shared" si="3"/>
        <v>ДФ ДСК Растеж </v>
      </c>
      <c r="B36" s="385" t="str">
        <f t="shared" si="4"/>
        <v>РГ-05-1217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3704</v>
      </c>
    </row>
    <row r="37" spans="1:7" ht="15.75">
      <c r="A37" s="384" t="str">
        <f t="shared" si="3"/>
        <v>ДФ ДСК Растеж </v>
      </c>
      <c r="B37" s="385" t="str">
        <f t="shared" si="4"/>
        <v>РГ-05-1217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Растеж </v>
      </c>
      <c r="B38" s="385" t="str">
        <f t="shared" si="4"/>
        <v>РГ-05-1217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18063814</v>
      </c>
    </row>
    <row r="39" spans="1:7" ht="15.75">
      <c r="A39" s="384" t="str">
        <f t="shared" si="3"/>
        <v>ДФ ДСК Растеж </v>
      </c>
      <c r="B39" s="385" t="str">
        <f t="shared" si="4"/>
        <v>РГ-05-1217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18063814</v>
      </c>
    </row>
    <row r="40" spans="1:7" ht="15.75">
      <c r="A40" s="403" t="str">
        <f t="shared" si="3"/>
        <v>ДФ ДСК Растеж </v>
      </c>
      <c r="B40" s="404" t="str">
        <f t="shared" si="4"/>
        <v>РГ-05-1217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Растеж </v>
      </c>
      <c r="B41" s="404" t="str">
        <f t="shared" si="4"/>
        <v>РГ-05-1217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16919306</v>
      </c>
    </row>
    <row r="42" spans="1:7" ht="15.75">
      <c r="A42" s="403" t="str">
        <f t="shared" si="3"/>
        <v>ДФ ДСК Растеж </v>
      </c>
      <c r="B42" s="404" t="str">
        <f t="shared" si="4"/>
        <v>РГ-05-1217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Растеж </v>
      </c>
      <c r="B43" s="404" t="str">
        <f t="shared" si="4"/>
        <v>РГ-05-1217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19242077</v>
      </c>
    </row>
    <row r="44" spans="1:7" ht="15.75">
      <c r="A44" s="403" t="str">
        <f t="shared" si="3"/>
        <v>ДФ ДСК Растеж </v>
      </c>
      <c r="B44" s="404" t="str">
        <f t="shared" si="4"/>
        <v>РГ-05-1217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Растеж </v>
      </c>
      <c r="B45" s="404" t="str">
        <f t="shared" si="4"/>
        <v>РГ-05-1217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Растеж </v>
      </c>
      <c r="B46" s="404" t="str">
        <f t="shared" si="4"/>
        <v>РГ-05-1217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19242077</v>
      </c>
    </row>
    <row r="47" spans="1:7" ht="15.75">
      <c r="A47" s="403" t="str">
        <f t="shared" si="3"/>
        <v>ДФ ДСК Растеж </v>
      </c>
      <c r="B47" s="404" t="str">
        <f t="shared" si="4"/>
        <v>РГ-05-1217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Растеж </v>
      </c>
      <c r="B48" s="404" t="str">
        <f t="shared" si="4"/>
        <v>РГ-05-1217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-22091719</v>
      </c>
    </row>
    <row r="49" spans="1:7" ht="15.75">
      <c r="A49" s="403" t="str">
        <f t="shared" si="3"/>
        <v>ДФ ДСК Растеж </v>
      </c>
      <c r="B49" s="404" t="str">
        <f t="shared" si="4"/>
        <v>РГ-05-1217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26776749</v>
      </c>
    </row>
    <row r="50" spans="1:7" ht="15.75">
      <c r="A50" s="403" t="str">
        <f t="shared" si="3"/>
        <v>ДФ ДСК Растеж </v>
      </c>
      <c r="B50" s="404" t="str">
        <f t="shared" si="4"/>
        <v>РГ-05-1217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-48868468</v>
      </c>
    </row>
    <row r="51" spans="1:7" ht="15.75">
      <c r="A51" s="403" t="str">
        <f t="shared" si="3"/>
        <v>ДФ ДСК Растеж </v>
      </c>
      <c r="B51" s="404" t="str">
        <f t="shared" si="4"/>
        <v>РГ-05-1217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3938230</v>
      </c>
    </row>
    <row r="52" spans="1:7" ht="15.75">
      <c r="A52" s="403" t="str">
        <f t="shared" si="3"/>
        <v>ДФ ДСК Растеж </v>
      </c>
      <c r="B52" s="404" t="str">
        <f t="shared" si="4"/>
        <v>РГ-05-1217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Растеж </v>
      </c>
      <c r="B53" s="404" t="str">
        <f t="shared" si="4"/>
        <v>РГ-05-1217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-18153489</v>
      </c>
    </row>
    <row r="54" spans="1:7" ht="15.75">
      <c r="A54" s="403" t="str">
        <f t="shared" si="3"/>
        <v>ДФ ДСК Растеж </v>
      </c>
      <c r="B54" s="404" t="str">
        <f t="shared" si="4"/>
        <v>РГ-05-1217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18007894</v>
      </c>
    </row>
    <row r="55" spans="1:7" ht="15.75">
      <c r="A55" s="403" t="str">
        <f t="shared" si="3"/>
        <v>ДФ ДСК Растеж </v>
      </c>
      <c r="B55" s="404" t="str">
        <f t="shared" si="4"/>
        <v>РГ-05-1217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Растеж </v>
      </c>
      <c r="B56" s="404" t="str">
        <f t="shared" si="4"/>
        <v>РГ-05-1217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Растеж </v>
      </c>
      <c r="B57" s="404" t="str">
        <f t="shared" si="4"/>
        <v>РГ-05-1217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46096</v>
      </c>
    </row>
    <row r="58" spans="1:7" ht="15.75">
      <c r="A58" s="403" t="str">
        <f t="shared" si="3"/>
        <v>ДФ ДСК Растеж </v>
      </c>
      <c r="B58" s="404" t="str">
        <f t="shared" si="4"/>
        <v>РГ-05-1217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45696</v>
      </c>
    </row>
    <row r="60" spans="1:7" ht="15.75">
      <c r="A60" s="403" t="str">
        <f aca="true" t="shared" si="6" ref="A60:A81">dfName</f>
        <v>ДФ ДСК Растеж </v>
      </c>
      <c r="B60" s="404" t="str">
        <f aca="true" t="shared" si="7" ref="B60:B81">dfRG</f>
        <v>РГ-05-1217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Растеж </v>
      </c>
      <c r="B61" s="404" t="str">
        <f t="shared" si="7"/>
        <v>РГ-05-1217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Растеж </v>
      </c>
      <c r="B62" s="404" t="str">
        <f t="shared" si="7"/>
        <v>РГ-05-1217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Растеж </v>
      </c>
      <c r="B63" s="404" t="str">
        <f t="shared" si="7"/>
        <v>РГ-05-1217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Растеж </v>
      </c>
      <c r="B64" s="404" t="str">
        <f t="shared" si="7"/>
        <v>РГ-05-1217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Растеж </v>
      </c>
      <c r="B65" s="404" t="str">
        <f t="shared" si="7"/>
        <v>РГ-05-1217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Растеж </v>
      </c>
      <c r="B66" s="404" t="str">
        <f t="shared" si="7"/>
        <v>РГ-05-1217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Растеж </v>
      </c>
      <c r="B67" s="404" t="str">
        <f t="shared" si="7"/>
        <v>РГ-05-1217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1907</v>
      </c>
    </row>
    <row r="68" spans="1:7" ht="15.75">
      <c r="A68" s="403" t="str">
        <f t="shared" si="6"/>
        <v>ДФ ДСК Растеж </v>
      </c>
      <c r="B68" s="404" t="str">
        <f t="shared" si="7"/>
        <v>РГ-05-1217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7917</v>
      </c>
    </row>
    <row r="69" spans="1:7" ht="15.75">
      <c r="A69" s="403" t="str">
        <f t="shared" si="6"/>
        <v>ДФ ДСК Растеж </v>
      </c>
      <c r="B69" s="404" t="str">
        <f t="shared" si="7"/>
        <v>РГ-05-1217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55920</v>
      </c>
    </row>
    <row r="70" spans="1:7" ht="15.75">
      <c r="A70" s="403" t="str">
        <f t="shared" si="6"/>
        <v>ДФ ДСК Растеж </v>
      </c>
      <c r="B70" s="404" t="str">
        <f t="shared" si="7"/>
        <v>РГ-05-1217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18063814</v>
      </c>
    </row>
    <row r="71" spans="1:7" ht="15.75">
      <c r="A71" s="421" t="str">
        <f t="shared" si="6"/>
        <v>ДФ ДСК Растеж </v>
      </c>
      <c r="B71" s="422" t="str">
        <f t="shared" si="7"/>
        <v>РГ-05-1217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Растеж </v>
      </c>
      <c r="B72" s="422" t="str">
        <f t="shared" si="7"/>
        <v>РГ-05-1217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Растеж </v>
      </c>
      <c r="B73" s="422" t="str">
        <f t="shared" si="7"/>
        <v>РГ-05-1217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5402</v>
      </c>
    </row>
    <row r="74" spans="1:7" ht="31.5">
      <c r="A74" s="421" t="str">
        <f t="shared" si="6"/>
        <v>ДФ ДСК Растеж </v>
      </c>
      <c r="B74" s="422" t="str">
        <f t="shared" si="7"/>
        <v>РГ-05-1217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3573</v>
      </c>
    </row>
    <row r="75" spans="1:7" ht="31.5">
      <c r="A75" s="421" t="str">
        <f t="shared" si="6"/>
        <v>ДФ ДСК Растеж </v>
      </c>
      <c r="B75" s="422" t="str">
        <f t="shared" si="7"/>
        <v>РГ-05-1217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14407761</v>
      </c>
    </row>
    <row r="76" spans="1:7" ht="15.75">
      <c r="A76" s="421" t="str">
        <f t="shared" si="6"/>
        <v>ДФ ДСК Растеж </v>
      </c>
      <c r="B76" s="422" t="str">
        <f t="shared" si="7"/>
        <v>РГ-05-1217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414356</v>
      </c>
    </row>
    <row r="77" spans="1:7" ht="15.75">
      <c r="A77" s="421" t="str">
        <f t="shared" si="6"/>
        <v>ДФ ДСК Растеж </v>
      </c>
      <c r="B77" s="422" t="str">
        <f t="shared" si="7"/>
        <v>РГ-05-1217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4864</v>
      </c>
    </row>
    <row r="78" spans="1:7" ht="15.75">
      <c r="A78" s="421" t="str">
        <f t="shared" si="6"/>
        <v>ДФ ДСК Растеж </v>
      </c>
      <c r="B78" s="422" t="str">
        <f t="shared" si="7"/>
        <v>РГ-05-1217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14835956</v>
      </c>
    </row>
    <row r="79" spans="1:7" ht="15.75">
      <c r="A79" s="421" t="str">
        <f t="shared" si="6"/>
        <v>ДФ ДСК Растеж </v>
      </c>
      <c r="B79" s="422" t="str">
        <f t="shared" si="7"/>
        <v>РГ-05-1217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Растеж </v>
      </c>
      <c r="B80" s="422" t="str">
        <f t="shared" si="7"/>
        <v>РГ-05-1217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Растеж </v>
      </c>
      <c r="B81" s="422" t="str">
        <f t="shared" si="7"/>
        <v>РГ-05-1217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498387.96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Растеж </v>
      </c>
      <c r="B83" s="422" t="str">
        <f aca="true" t="shared" si="10" ref="B83:B109">dfRG</f>
        <v>РГ-05-1217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Растеж </v>
      </c>
      <c r="B84" s="422" t="str">
        <f t="shared" si="10"/>
        <v>РГ-05-1217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Растеж </v>
      </c>
      <c r="B85" s="422" t="str">
        <f t="shared" si="10"/>
        <v>РГ-05-1217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498387.96</v>
      </c>
    </row>
    <row r="86" spans="1:7" ht="15.75">
      <c r="A86" s="421" t="str">
        <f t="shared" si="9"/>
        <v>ДФ ДСК Растеж </v>
      </c>
      <c r="B86" s="422" t="str">
        <f t="shared" si="10"/>
        <v>РГ-05-1217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15334343.96</v>
      </c>
    </row>
    <row r="87" spans="1:7" ht="15.75">
      <c r="A87" s="421" t="str">
        <f t="shared" si="9"/>
        <v>ДФ ДСК Растеж </v>
      </c>
      <c r="B87" s="422" t="str">
        <f t="shared" si="10"/>
        <v>РГ-05-1217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3938230.039999999</v>
      </c>
    </row>
    <row r="88" spans="1:7" ht="15.75">
      <c r="A88" s="421" t="str">
        <f t="shared" si="9"/>
        <v>ДФ ДСК Растеж </v>
      </c>
      <c r="B88" s="422" t="str">
        <f t="shared" si="10"/>
        <v>РГ-05-1217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Растеж </v>
      </c>
      <c r="B89" s="422" t="str">
        <f t="shared" si="10"/>
        <v>РГ-05-1217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3938230.039999999</v>
      </c>
    </row>
    <row r="90" spans="1:7" ht="15.75">
      <c r="A90" s="421" t="str">
        <f t="shared" si="9"/>
        <v>ДФ ДСК Растеж </v>
      </c>
      <c r="B90" s="422" t="str">
        <f t="shared" si="10"/>
        <v>РГ-05-1217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19272574</v>
      </c>
    </row>
    <row r="91" spans="1:7" ht="15.75">
      <c r="A91" s="432" t="str">
        <f t="shared" si="9"/>
        <v>ДФ ДСК Растеж </v>
      </c>
      <c r="B91" s="433" t="str">
        <f t="shared" si="10"/>
        <v>РГ-05-1217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Растеж </v>
      </c>
      <c r="B92" s="433" t="str">
        <f t="shared" si="10"/>
        <v>РГ-05-1217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Растеж </v>
      </c>
      <c r="B93" s="433" t="str">
        <f t="shared" si="10"/>
        <v>РГ-05-1217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368584</v>
      </c>
    </row>
    <row r="94" spans="1:7" ht="31.5">
      <c r="A94" s="432" t="str">
        <f t="shared" si="9"/>
        <v>ДФ ДСК Растеж </v>
      </c>
      <c r="B94" s="433" t="str">
        <f t="shared" si="10"/>
        <v>РГ-05-1217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2548</v>
      </c>
    </row>
    <row r="95" spans="1:7" ht="31.5">
      <c r="A95" s="432" t="str">
        <f t="shared" si="9"/>
        <v>ДФ ДСК Растеж </v>
      </c>
      <c r="B95" s="433" t="str">
        <f t="shared" si="10"/>
        <v>РГ-05-1217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18511210</v>
      </c>
    </row>
    <row r="96" spans="1:7" ht="15.75">
      <c r="A96" s="432" t="str">
        <f t="shared" si="9"/>
        <v>ДФ ДСК Растеж </v>
      </c>
      <c r="B96" s="433" t="str">
        <f t="shared" si="10"/>
        <v>РГ-05-1217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390232</v>
      </c>
    </row>
    <row r="97" spans="1:7" ht="15.75">
      <c r="A97" s="432" t="str">
        <f t="shared" si="9"/>
        <v>ДФ ДСК Растеж </v>
      </c>
      <c r="B97" s="433" t="str">
        <f t="shared" si="10"/>
        <v>РГ-05-1217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ДФ ДСК Растеж </v>
      </c>
      <c r="B98" s="433" t="str">
        <f t="shared" si="10"/>
        <v>РГ-05-1217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Растеж </v>
      </c>
      <c r="B99" s="433" t="str">
        <f t="shared" si="10"/>
        <v>РГ-05-1217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19272574</v>
      </c>
    </row>
    <row r="100" spans="1:7" ht="15.75">
      <c r="A100" s="432" t="str">
        <f t="shared" si="9"/>
        <v>ДФ ДСК Растеж </v>
      </c>
      <c r="B100" s="433" t="str">
        <f t="shared" si="10"/>
        <v>РГ-05-1217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Растеж </v>
      </c>
      <c r="B101" s="433" t="str">
        <f t="shared" si="10"/>
        <v>РГ-05-1217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Растеж </v>
      </c>
      <c r="B102" s="433" t="str">
        <f t="shared" si="10"/>
        <v>РГ-05-1217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19272574</v>
      </c>
    </row>
    <row r="103" spans="1:7" ht="15.75">
      <c r="A103" s="432" t="str">
        <f t="shared" si="9"/>
        <v>ДФ ДСК Растеж </v>
      </c>
      <c r="B103" s="433" t="str">
        <f t="shared" si="10"/>
        <v>РГ-05-1217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Растеж </v>
      </c>
      <c r="B104" s="433" t="str">
        <f t="shared" si="10"/>
        <v>РГ-05-1217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Растеж </v>
      </c>
      <c r="B105" s="433" t="str">
        <f t="shared" si="10"/>
        <v>РГ-05-1217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Растеж </v>
      </c>
      <c r="B106" s="433" t="str">
        <f t="shared" si="10"/>
        <v>РГ-05-1217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19272574</v>
      </c>
    </row>
    <row r="107" spans="1:7" ht="15.75">
      <c r="A107" s="444" t="str">
        <f t="shared" si="9"/>
        <v>ДФ ДСК Растеж </v>
      </c>
      <c r="B107" s="445" t="str">
        <f t="shared" si="10"/>
        <v>РГ-05-1217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Растеж </v>
      </c>
      <c r="B108" s="445" t="str">
        <f t="shared" si="10"/>
        <v>РГ-05-1217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911628</v>
      </c>
    </row>
    <row r="109" spans="1:7" ht="31.5">
      <c r="A109" s="444" t="str">
        <f t="shared" si="9"/>
        <v>ДФ ДСК Растеж </v>
      </c>
      <c r="B109" s="445" t="str">
        <f t="shared" si="10"/>
        <v>РГ-05-1217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Растеж </v>
      </c>
      <c r="B110" s="445" t="str">
        <f aca="true" t="shared" si="13" ref="B110:B141">dfRG</f>
        <v>РГ-05-1217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Растеж </v>
      </c>
      <c r="B111" s="445" t="str">
        <f t="shared" si="13"/>
        <v>РГ-05-1217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Растеж </v>
      </c>
      <c r="B112" s="445" t="str">
        <f t="shared" si="13"/>
        <v>РГ-05-1217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Растеж </v>
      </c>
      <c r="B113" s="445" t="str">
        <f t="shared" si="13"/>
        <v>РГ-05-1217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Растеж </v>
      </c>
      <c r="B114" s="445" t="str">
        <f t="shared" si="13"/>
        <v>РГ-05-1217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911628</v>
      </c>
    </row>
    <row r="115" spans="1:7" ht="15.75">
      <c r="A115" s="444" t="str">
        <f t="shared" si="12"/>
        <v>ДФ ДСК Растеж </v>
      </c>
      <c r="B115" s="445" t="str">
        <f t="shared" si="13"/>
        <v>РГ-05-1217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Растеж </v>
      </c>
      <c r="B116" s="445" t="str">
        <f t="shared" si="13"/>
        <v>РГ-05-1217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1228930</v>
      </c>
    </row>
    <row r="117" spans="1:7" ht="31.5">
      <c r="A117" s="444" t="str">
        <f t="shared" si="12"/>
        <v>ДФ ДСК Растеж </v>
      </c>
      <c r="B117" s="445" t="str">
        <f t="shared" si="13"/>
        <v>РГ-05-1217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Растеж </v>
      </c>
      <c r="B118" s="445" t="str">
        <f t="shared" si="13"/>
        <v>РГ-05-1217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-12677</v>
      </c>
    </row>
    <row r="119" spans="1:7" ht="15.75">
      <c r="A119" s="444" t="str">
        <f t="shared" si="12"/>
        <v>ДФ ДСК Растеж </v>
      </c>
      <c r="B119" s="445" t="str">
        <f t="shared" si="13"/>
        <v>РГ-05-1217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367987</v>
      </c>
    </row>
    <row r="120" spans="1:7" ht="15.75">
      <c r="A120" s="444" t="str">
        <f t="shared" si="12"/>
        <v>ДФ ДСК Растеж </v>
      </c>
      <c r="B120" s="445" t="str">
        <f t="shared" si="13"/>
        <v>РГ-05-1217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-468869</v>
      </c>
    </row>
    <row r="121" spans="1:7" ht="15.75">
      <c r="A121" s="444" t="str">
        <f t="shared" si="12"/>
        <v>ДФ ДСК Растеж </v>
      </c>
      <c r="B121" s="445" t="str">
        <f t="shared" si="13"/>
        <v>РГ-05-1217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-13409</v>
      </c>
    </row>
    <row r="122" spans="1:7" ht="15.75">
      <c r="A122" s="444" t="str">
        <f t="shared" si="12"/>
        <v>ДФ ДСК Растеж </v>
      </c>
      <c r="B122" s="445" t="str">
        <f t="shared" si="13"/>
        <v>РГ-05-1217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-30982</v>
      </c>
    </row>
    <row r="123" spans="1:7" ht="15.75">
      <c r="A123" s="444" t="str">
        <f t="shared" si="12"/>
        <v>ДФ ДСК Растеж </v>
      </c>
      <c r="B123" s="445" t="str">
        <f t="shared" si="13"/>
        <v>РГ-05-1217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Растеж </v>
      </c>
      <c r="B124" s="445" t="str">
        <f t="shared" si="13"/>
        <v>РГ-05-1217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1070980</v>
      </c>
    </row>
    <row r="125" spans="1:7" ht="15.75">
      <c r="A125" s="444" t="str">
        <f t="shared" si="12"/>
        <v>ДФ ДСК Растеж </v>
      </c>
      <c r="B125" s="445" t="str">
        <f t="shared" si="13"/>
        <v>РГ-05-1217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Растеж </v>
      </c>
      <c r="B126" s="445" t="str">
        <f t="shared" si="13"/>
        <v>РГ-05-1217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Растеж </v>
      </c>
      <c r="B127" s="445" t="str">
        <f t="shared" si="13"/>
        <v>РГ-05-1217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Растеж </v>
      </c>
      <c r="B128" s="445" t="str">
        <f t="shared" si="13"/>
        <v>РГ-05-1217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Растеж </v>
      </c>
      <c r="B129" s="445" t="str">
        <f t="shared" si="13"/>
        <v>РГ-05-1217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Растеж </v>
      </c>
      <c r="B130" s="445" t="str">
        <f t="shared" si="13"/>
        <v>РГ-05-1217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-120</v>
      </c>
    </row>
    <row r="131" spans="1:7" ht="31.5">
      <c r="A131" s="444" t="str">
        <f t="shared" si="12"/>
        <v>ДФ ДСК Растеж </v>
      </c>
      <c r="B131" s="445" t="str">
        <f t="shared" si="13"/>
        <v>РГ-05-1217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-120</v>
      </c>
    </row>
    <row r="132" spans="1:7" ht="31.5">
      <c r="A132" s="444" t="str">
        <f t="shared" si="12"/>
        <v>ДФ ДСК Растеж </v>
      </c>
      <c r="B132" s="445" t="str">
        <f t="shared" si="13"/>
        <v>РГ-05-1217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1982488</v>
      </c>
    </row>
    <row r="133" spans="1:7" ht="31.5">
      <c r="A133" s="444" t="str">
        <f t="shared" si="12"/>
        <v>ДФ ДСК Растеж </v>
      </c>
      <c r="B133" s="445" t="str">
        <f t="shared" si="13"/>
        <v>РГ-05-1217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2326647</v>
      </c>
    </row>
    <row r="134" spans="1:7" ht="31.5">
      <c r="A134" s="444" t="str">
        <f t="shared" si="12"/>
        <v>ДФ ДСК Растеж </v>
      </c>
      <c r="B134" s="445" t="str">
        <f t="shared" si="13"/>
        <v>РГ-05-1217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4309135</v>
      </c>
    </row>
    <row r="135" spans="1:7" ht="15.75">
      <c r="A135" s="444" t="str">
        <f t="shared" si="12"/>
        <v>ДФ ДСК Растеж </v>
      </c>
      <c r="B135" s="445" t="str">
        <f t="shared" si="13"/>
        <v>РГ-05-1217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3809135</v>
      </c>
    </row>
    <row r="136" spans="1:7" ht="31.5">
      <c r="A136" s="432" t="str">
        <f t="shared" si="12"/>
        <v>ДФ ДСК Растеж </v>
      </c>
      <c r="B136" s="433" t="str">
        <f t="shared" si="13"/>
        <v>РГ-05-1217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16411430</v>
      </c>
    </row>
    <row r="137" spans="1:7" ht="31.5">
      <c r="A137" s="432" t="str">
        <f t="shared" si="12"/>
        <v>ДФ ДСК Растеж </v>
      </c>
      <c r="B137" s="433" t="str">
        <f t="shared" si="13"/>
        <v>РГ-05-1217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13158035</v>
      </c>
    </row>
    <row r="138" spans="1:7" ht="31.5">
      <c r="A138" s="432" t="str">
        <f t="shared" si="12"/>
        <v>ДФ ДСК Растеж </v>
      </c>
      <c r="B138" s="433" t="str">
        <f t="shared" si="13"/>
        <v>РГ-05-1217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Растеж </v>
      </c>
      <c r="B139" s="433" t="str">
        <f t="shared" si="13"/>
        <v>РГ-05-1217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Растеж </v>
      </c>
      <c r="B140" s="433" t="str">
        <f t="shared" si="13"/>
        <v>РГ-05-1217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Растеж </v>
      </c>
      <c r="B141" s="433" t="str">
        <f t="shared" si="13"/>
        <v>РГ-05-1217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13158035</v>
      </c>
    </row>
    <row r="142" spans="1:7" ht="31.5">
      <c r="A142" s="432" t="str">
        <f aca="true" t="shared" si="15" ref="A142:A155">dfName</f>
        <v>ДФ ДСК Растеж </v>
      </c>
      <c r="B142" s="433" t="str">
        <f aca="true" t="shared" si="16" ref="B142:B155">dfRG</f>
        <v>РГ-05-1217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911629</v>
      </c>
    </row>
    <row r="143" spans="1:7" ht="31.5">
      <c r="A143" s="432" t="str">
        <f t="shared" si="15"/>
        <v>ДФ ДСК Растеж </v>
      </c>
      <c r="B143" s="433" t="str">
        <f t="shared" si="16"/>
        <v>РГ-05-1217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2517955</v>
      </c>
    </row>
    <row r="144" spans="1:7" ht="31.5">
      <c r="A144" s="432" t="str">
        <f t="shared" si="15"/>
        <v>ДФ ДСК Растеж </v>
      </c>
      <c r="B144" s="433" t="str">
        <f t="shared" si="16"/>
        <v>РГ-05-1217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-1606326</v>
      </c>
    </row>
    <row r="145" spans="1:7" ht="31.5">
      <c r="A145" s="432" t="str">
        <f t="shared" si="15"/>
        <v>ДФ ДСК Растеж </v>
      </c>
      <c r="B145" s="433" t="str">
        <f t="shared" si="16"/>
        <v>РГ-05-1217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3938230</v>
      </c>
    </row>
    <row r="146" spans="1:7" ht="31.5">
      <c r="A146" s="432" t="str">
        <f t="shared" si="15"/>
        <v>ДФ ДСК Растеж </v>
      </c>
      <c r="B146" s="433" t="str">
        <f t="shared" si="16"/>
        <v>РГ-05-1217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Растеж </v>
      </c>
      <c r="B147" s="433" t="str">
        <f t="shared" si="16"/>
        <v>РГ-05-1217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Растеж </v>
      </c>
      <c r="B148" s="433" t="str">
        <f t="shared" si="16"/>
        <v>РГ-05-1217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Растеж </v>
      </c>
      <c r="B149" s="433" t="str">
        <f t="shared" si="16"/>
        <v>РГ-05-1217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Растеж </v>
      </c>
      <c r="B150" s="433" t="str">
        <f t="shared" si="16"/>
        <v>РГ-05-1217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Растеж </v>
      </c>
      <c r="B151" s="433" t="str">
        <f t="shared" si="16"/>
        <v>РГ-05-1217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Растеж </v>
      </c>
      <c r="B152" s="433" t="str">
        <f t="shared" si="16"/>
        <v>РГ-05-1217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Растеж </v>
      </c>
      <c r="B153" s="433" t="str">
        <f t="shared" si="16"/>
        <v>РГ-05-1217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Растеж </v>
      </c>
      <c r="B154" s="433" t="str">
        <f t="shared" si="16"/>
        <v>РГ-05-1217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Растеж </v>
      </c>
      <c r="B155" s="433" t="str">
        <f t="shared" si="16"/>
        <v>РГ-05-1217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Растеж </v>
      </c>
      <c r="B157" s="433" t="str">
        <f aca="true" t="shared" si="19" ref="B157:B199">dfRG</f>
        <v>РГ-05-1217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18007894</v>
      </c>
    </row>
    <row r="158" spans="1:7" ht="31.5">
      <c r="A158" s="432" t="str">
        <f t="shared" si="18"/>
        <v>ДФ ДСК Растеж </v>
      </c>
      <c r="B158" s="433" t="str">
        <f t="shared" si="19"/>
        <v>РГ-05-1217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Растеж </v>
      </c>
      <c r="B159" s="433" t="str">
        <f t="shared" si="19"/>
        <v>РГ-05-1217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18007894</v>
      </c>
    </row>
    <row r="160" spans="1:7" ht="15.75">
      <c r="A160" s="473" t="str">
        <f t="shared" si="18"/>
        <v>ДФ ДСК Растеж </v>
      </c>
      <c r="B160" s="474" t="str">
        <f t="shared" si="19"/>
        <v>РГ-05-1217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Растеж </v>
      </c>
      <c r="B161" s="474" t="str">
        <f t="shared" si="19"/>
        <v>РГ-05-1217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15998069</v>
      </c>
    </row>
    <row r="162" spans="1:7" ht="15.75">
      <c r="A162" s="473" t="str">
        <f t="shared" si="18"/>
        <v>ДФ ДСК Растеж </v>
      </c>
      <c r="B162" s="474" t="str">
        <f t="shared" si="19"/>
        <v>РГ-05-1217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16919306</v>
      </c>
    </row>
    <row r="163" spans="1:7" ht="15.75">
      <c r="A163" s="473" t="str">
        <f t="shared" si="18"/>
        <v>ДФ ДСК Растеж </v>
      </c>
      <c r="B163" s="474" t="str">
        <f t="shared" si="19"/>
        <v>РГ-05-1217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2568610</v>
      </c>
    </row>
    <row r="164" spans="1:7" ht="31.5">
      <c r="A164" s="473" t="str">
        <f t="shared" si="18"/>
        <v>ДФ ДСК Растеж </v>
      </c>
      <c r="B164" s="474" t="str">
        <f t="shared" si="19"/>
        <v>РГ-05-1217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2517955</v>
      </c>
    </row>
    <row r="165" spans="1:7" ht="15.75">
      <c r="A165" s="473" t="str">
        <f t="shared" si="18"/>
        <v>ДФ ДСК Растеж </v>
      </c>
      <c r="B165" s="474" t="str">
        <f t="shared" si="19"/>
        <v>РГ-05-1217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1647373</v>
      </c>
    </row>
    <row r="166" spans="1:7" ht="31.5">
      <c r="A166" s="473" t="str">
        <f t="shared" si="18"/>
        <v>ДФ ДСК Растеж </v>
      </c>
      <c r="B166" s="474" t="str">
        <f t="shared" si="19"/>
        <v>РГ-05-1217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1606326</v>
      </c>
    </row>
    <row r="167" spans="1:7" ht="31.5">
      <c r="A167" s="473" t="str">
        <f t="shared" si="18"/>
        <v>ДФ ДСК Растеж </v>
      </c>
      <c r="B167" s="474" t="str">
        <f t="shared" si="19"/>
        <v>РГ-05-1217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0.82248</v>
      </c>
    </row>
    <row r="168" spans="1:7" ht="31.5">
      <c r="A168" s="473" t="str">
        <f t="shared" si="18"/>
        <v>ДФ ДСК Растеж </v>
      </c>
      <c r="B168" s="474" t="str">
        <f t="shared" si="19"/>
        <v>РГ-05-1217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1.06434</v>
      </c>
    </row>
    <row r="169" spans="1:7" ht="15.75">
      <c r="A169" s="473" t="str">
        <f t="shared" si="18"/>
        <v>ДФ ДСК Растеж </v>
      </c>
      <c r="B169" s="474" t="str">
        <f t="shared" si="19"/>
        <v>РГ-05-1217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481182</v>
      </c>
    </row>
    <row r="170" spans="1:7" ht="15.75">
      <c r="A170" s="473" t="str">
        <f t="shared" si="18"/>
        <v>ДФ ДСК Растеж </v>
      </c>
      <c r="B170" s="474" t="str">
        <f t="shared" si="19"/>
        <v>РГ-05-1217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13409</v>
      </c>
    </row>
    <row r="171" spans="1:7" ht="15.75">
      <c r="A171" s="473" t="str">
        <f t="shared" si="18"/>
        <v>ДФ ДСК Растеж </v>
      </c>
      <c r="B171" s="474" t="str">
        <f t="shared" si="19"/>
        <v>РГ-05-1217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3635</v>
      </c>
    </row>
    <row r="172" spans="1:7" ht="15.75">
      <c r="A172" s="473" t="str">
        <f t="shared" si="18"/>
        <v>ДФ ДСК Растеж </v>
      </c>
      <c r="B172" s="474" t="str">
        <f t="shared" si="19"/>
        <v>РГ-05-1217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>
        <f>'5-DI'!D24</f>
        <v>0.2940618616866064</v>
      </c>
    </row>
    <row r="173" spans="1:7" ht="15.75">
      <c r="A173" s="473" t="str">
        <f t="shared" si="18"/>
        <v>ДФ ДСК Растеж </v>
      </c>
      <c r="B173" s="474" t="str">
        <f t="shared" si="19"/>
        <v>РГ-05-1217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0.003942664518078232</v>
      </c>
    </row>
    <row r="174" spans="1:7" ht="15.75">
      <c r="A174" s="473" t="str">
        <f t="shared" si="18"/>
        <v>ДФ ДСК Растеж </v>
      </c>
      <c r="B174" s="474" t="str">
        <f t="shared" si="19"/>
        <v>РГ-05-1217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>
        <f>'5-DI'!D26</f>
        <v>0.2940618616866064</v>
      </c>
    </row>
    <row r="175" spans="1:7" ht="15.75">
      <c r="A175" s="473" t="str">
        <f t="shared" si="18"/>
        <v>ДФ ДСК Растеж </v>
      </c>
      <c r="B175" s="474" t="str">
        <f t="shared" si="19"/>
        <v>РГ-05-1217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>
        <f>'5-DI'!D27</f>
        <v>0.07345056130347226</v>
      </c>
    </row>
    <row r="176" spans="1:7" ht="31.5">
      <c r="A176" s="444" t="str">
        <f t="shared" si="18"/>
        <v>ДФ ДСК Растеж </v>
      </c>
      <c r="B176" s="445" t="str">
        <f t="shared" si="19"/>
        <v>РГ-05-1217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Растеж </v>
      </c>
      <c r="B177" s="445" t="str">
        <f t="shared" si="19"/>
        <v>РГ-05-1217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Растеж </v>
      </c>
      <c r="B178" s="445" t="str">
        <f t="shared" si="19"/>
        <v>РГ-05-1217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Растеж </v>
      </c>
      <c r="B179" s="445" t="str">
        <f t="shared" si="19"/>
        <v>РГ-05-1217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Растеж </v>
      </c>
      <c r="B180" s="445" t="str">
        <f t="shared" si="19"/>
        <v>РГ-05-1217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Растеж </v>
      </c>
      <c r="B181" s="445" t="str">
        <f t="shared" si="19"/>
        <v>РГ-05-1217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Растеж </v>
      </c>
      <c r="B182" s="445" t="str">
        <f t="shared" si="19"/>
        <v>РГ-05-1217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Растеж </v>
      </c>
      <c r="B183" s="465" t="str">
        <f t="shared" si="19"/>
        <v>РГ-05-1217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Растеж </v>
      </c>
      <c r="B184" s="465" t="str">
        <f t="shared" si="19"/>
        <v>РГ-05-1217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Растеж </v>
      </c>
      <c r="B185" s="465" t="str">
        <f t="shared" si="19"/>
        <v>РГ-05-1217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Растеж </v>
      </c>
      <c r="B186" s="465" t="str">
        <f t="shared" si="19"/>
        <v>РГ-05-1217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Растеж </v>
      </c>
      <c r="B187" s="465" t="str">
        <f t="shared" si="19"/>
        <v>РГ-05-1217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Растеж </v>
      </c>
      <c r="B188" s="465" t="str">
        <f t="shared" si="19"/>
        <v>РГ-05-1217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Растеж </v>
      </c>
      <c r="B189" s="465" t="str">
        <f t="shared" si="19"/>
        <v>РГ-05-1217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Растеж </v>
      </c>
      <c r="B190" s="465" t="str">
        <f t="shared" si="19"/>
        <v>РГ-05-1217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Растеж </v>
      </c>
      <c r="B191" s="465" t="str">
        <f t="shared" si="19"/>
        <v>РГ-05-1217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Растеж </v>
      </c>
      <c r="B192" s="465" t="str">
        <f t="shared" si="19"/>
        <v>РГ-05-1217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Растеж </v>
      </c>
      <c r="B193" s="465" t="str">
        <f t="shared" si="19"/>
        <v>РГ-05-1217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Растеж </v>
      </c>
      <c r="B194" s="465" t="str">
        <f t="shared" si="19"/>
        <v>РГ-05-1217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Растеж </v>
      </c>
      <c r="B195" s="465" t="str">
        <f t="shared" si="19"/>
        <v>РГ-05-1217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Растеж </v>
      </c>
      <c r="B196" s="465" t="str">
        <f t="shared" si="19"/>
        <v>РГ-05-1217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Растеж </v>
      </c>
      <c r="B197" s="474" t="str">
        <f t="shared" si="19"/>
        <v>РГ-05-1217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Растеж </v>
      </c>
      <c r="B198" s="474" t="str">
        <f t="shared" si="19"/>
        <v>РГ-05-1217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Растеж </v>
      </c>
      <c r="B199" s="474" t="str">
        <f t="shared" si="19"/>
        <v>РГ-05-1217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Растеж </v>
      </c>
      <c r="B200" s="474" t="str">
        <f aca="true" t="shared" si="22" ref="B200:B212">dfRG</f>
        <v>РГ-05-1217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Растеж </v>
      </c>
      <c r="B201" s="474" t="str">
        <f t="shared" si="22"/>
        <v>РГ-05-1217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Растеж </v>
      </c>
      <c r="B202" s="474" t="str">
        <f t="shared" si="22"/>
        <v>РГ-05-1217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Растеж </v>
      </c>
      <c r="B203" s="474" t="str">
        <f t="shared" si="22"/>
        <v>РГ-05-1217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Растеж </v>
      </c>
      <c r="B204" s="474" t="str">
        <f t="shared" si="22"/>
        <v>РГ-05-1217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Растеж </v>
      </c>
      <c r="B205" s="474" t="str">
        <f t="shared" si="22"/>
        <v>РГ-05-1217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Растеж </v>
      </c>
      <c r="B206" s="474" t="str">
        <f t="shared" si="22"/>
        <v>РГ-05-1217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Растеж </v>
      </c>
      <c r="B207" s="474" t="str">
        <f t="shared" si="22"/>
        <v>РГ-05-1217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Растеж </v>
      </c>
      <c r="B208" s="474" t="str">
        <f t="shared" si="22"/>
        <v>РГ-05-1217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Растеж </v>
      </c>
      <c r="B209" s="474" t="str">
        <f t="shared" si="22"/>
        <v>РГ-05-1217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Растеж </v>
      </c>
      <c r="B210" s="474" t="str">
        <f t="shared" si="22"/>
        <v>РГ-05-1217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Растеж </v>
      </c>
      <c r="B211" s="474" t="str">
        <f t="shared" si="22"/>
        <v>РГ-05-1217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Растеж </v>
      </c>
      <c r="B212" s="483" t="str">
        <f t="shared" si="22"/>
        <v>РГ-05-1217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39" sqref="G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16919306</v>
      </c>
      <c r="H11" s="250">
        <v>15998069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19242077</v>
      </c>
      <c r="H13" s="230">
        <v>19251685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19242077</v>
      </c>
      <c r="H16" s="251">
        <f>SUM(H13:H15)</f>
        <v>19251685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-22091719</v>
      </c>
      <c r="H18" s="243">
        <f>SUM(H19:H20)</f>
        <v>-20900362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26776749</v>
      </c>
      <c r="H19" s="230">
        <v>26776749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-48868468</v>
      </c>
      <c r="H20" s="230">
        <v>-47677111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3938230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3809135</v>
      </c>
      <c r="D22" s="230">
        <v>2326647</v>
      </c>
      <c r="E22" s="285" t="s">
        <v>990</v>
      </c>
      <c r="F22" s="229" t="s">
        <v>991</v>
      </c>
      <c r="G22" s="230"/>
      <c r="H22" s="230">
        <v>-1191357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500000</v>
      </c>
      <c r="D23" s="230"/>
      <c r="E23" s="126" t="s">
        <v>29</v>
      </c>
      <c r="F23" s="222" t="s">
        <v>205</v>
      </c>
      <c r="G23" s="251">
        <f>G19+G21+G20+G22</f>
        <v>-18153489</v>
      </c>
      <c r="H23" s="251">
        <f>H19+H21+H20+H22</f>
        <v>-22091719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18007894</v>
      </c>
      <c r="H24" s="251">
        <f>H11+H16+H23</f>
        <v>13158035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4309135</v>
      </c>
      <c r="D25" s="251">
        <f>SUM(D21:D24)</f>
        <v>2326647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12616128</v>
      </c>
      <c r="D27" s="243">
        <f>SUM(D28:D31)</f>
        <v>10202779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12616128</v>
      </c>
      <c r="D28" s="230">
        <v>10202779</v>
      </c>
      <c r="E28" s="124" t="s">
        <v>125</v>
      </c>
      <c r="F28" s="261" t="s">
        <v>208</v>
      </c>
      <c r="G28" s="243">
        <f>SUM(G29:G31)</f>
        <v>46096</v>
      </c>
      <c r="H28" s="243">
        <f>SUM(H29:H31)</f>
        <v>33783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45696</v>
      </c>
      <c r="H30" s="257">
        <v>33383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1134847</v>
      </c>
      <c r="D33" s="257">
        <v>661186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13750975</v>
      </c>
      <c r="D37" s="242">
        <f>SUM(D32:D36)+D27</f>
        <v>10863965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1907</v>
      </c>
      <c r="H38" s="257">
        <v>901</v>
      </c>
    </row>
    <row r="39" spans="1:8" ht="15.75">
      <c r="A39" s="124" t="s">
        <v>134</v>
      </c>
      <c r="B39" s="261" t="s">
        <v>188</v>
      </c>
      <c r="C39" s="257">
        <v>-215</v>
      </c>
      <c r="D39" s="257"/>
      <c r="E39" s="125" t="s">
        <v>113</v>
      </c>
      <c r="F39" s="261" t="s">
        <v>219</v>
      </c>
      <c r="G39" s="257">
        <v>7917</v>
      </c>
      <c r="H39" s="257">
        <v>1638</v>
      </c>
    </row>
    <row r="40" spans="1:8" ht="15.75">
      <c r="A40" s="124" t="s">
        <v>93</v>
      </c>
      <c r="B40" s="261" t="s">
        <v>189</v>
      </c>
      <c r="C40" s="257">
        <v>1700</v>
      </c>
      <c r="D40" s="257"/>
      <c r="E40" s="128" t="s">
        <v>34</v>
      </c>
      <c r="F40" s="262" t="s">
        <v>220</v>
      </c>
      <c r="G40" s="258">
        <f>SUM(G32:G39)+G28+G27</f>
        <v>55920</v>
      </c>
      <c r="H40" s="258">
        <f>SUM(H32:H39)+H28+H27</f>
        <v>36322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2219</v>
      </c>
      <c r="D42" s="257">
        <v>3745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3704</v>
      </c>
      <c r="D43" s="258">
        <f>SUM(D39:D42)</f>
        <v>3745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18063814</v>
      </c>
      <c r="D45" s="258">
        <f>D25+D37+D43+D44</f>
        <v>13194357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18063814</v>
      </c>
      <c r="D47" s="607">
        <f>D18+D45</f>
        <v>13194357</v>
      </c>
      <c r="E47" s="263" t="s">
        <v>35</v>
      </c>
      <c r="F47" s="222" t="s">
        <v>221</v>
      </c>
      <c r="G47" s="608">
        <f>G24+G40</f>
        <v>18063814</v>
      </c>
      <c r="H47" s="608">
        <f>H24+H40</f>
        <v>13194357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РАСТЕЖ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5402</v>
      </c>
      <c r="D12" s="244"/>
      <c r="E12" s="135" t="s">
        <v>38</v>
      </c>
      <c r="F12" s="371" t="s">
        <v>811</v>
      </c>
      <c r="G12" s="244">
        <v>368584</v>
      </c>
      <c r="H12" s="244">
        <v>305035</v>
      </c>
      <c r="I12" s="131"/>
    </row>
    <row r="13" spans="1:9" s="123" customFormat="1" ht="31.5">
      <c r="A13" s="135" t="s">
        <v>936</v>
      </c>
      <c r="B13" s="371" t="s">
        <v>795</v>
      </c>
      <c r="C13" s="244">
        <v>3573</v>
      </c>
      <c r="D13" s="244">
        <v>25546</v>
      </c>
      <c r="E13" s="135" t="s">
        <v>939</v>
      </c>
      <c r="F13" s="371" t="s">
        <v>812</v>
      </c>
      <c r="G13" s="244">
        <v>2548</v>
      </c>
      <c r="H13" s="244">
        <v>15560</v>
      </c>
      <c r="I13" s="131"/>
    </row>
    <row r="14" spans="1:9" s="123" customFormat="1" ht="31.5">
      <c r="A14" s="135" t="s">
        <v>937</v>
      </c>
      <c r="B14" s="371" t="s">
        <v>796</v>
      </c>
      <c r="C14" s="244">
        <v>14407761</v>
      </c>
      <c r="D14" s="244">
        <v>14024455</v>
      </c>
      <c r="E14" s="135" t="s">
        <v>940</v>
      </c>
      <c r="F14" s="371" t="s">
        <v>813</v>
      </c>
      <c r="G14" s="244">
        <v>18511210</v>
      </c>
      <c r="H14" s="244">
        <v>12969428</v>
      </c>
      <c r="I14" s="131"/>
    </row>
    <row r="15" spans="1:9" s="123" customFormat="1" ht="31.5">
      <c r="A15" s="135" t="s">
        <v>938</v>
      </c>
      <c r="B15" s="371" t="s">
        <v>797</v>
      </c>
      <c r="C15" s="244">
        <v>414356</v>
      </c>
      <c r="D15" s="244">
        <v>621291</v>
      </c>
      <c r="E15" s="135" t="s">
        <v>941</v>
      </c>
      <c r="F15" s="371" t="s">
        <v>814</v>
      </c>
      <c r="G15" s="244">
        <v>390232</v>
      </c>
      <c r="H15" s="244">
        <v>598054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4864</v>
      </c>
      <c r="D16" s="244">
        <v>1212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14835956</v>
      </c>
      <c r="D18" s="247">
        <f>SUM(D12:D16)</f>
        <v>14672504</v>
      </c>
      <c r="E18" s="137" t="s">
        <v>20</v>
      </c>
      <c r="F18" s="372" t="s">
        <v>817</v>
      </c>
      <c r="G18" s="247">
        <f>SUM(G12:G17)</f>
        <v>19272574</v>
      </c>
      <c r="H18" s="247">
        <f>SUM(H12:H17)</f>
        <v>13888077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498387.96</v>
      </c>
      <c r="D21" s="244">
        <v>406930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498387.96</v>
      </c>
      <c r="D25" s="247">
        <f>SUM(D20:D24)</f>
        <v>406930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15334343.96</v>
      </c>
      <c r="D26" s="247">
        <f>D18+D25</f>
        <v>15079434</v>
      </c>
      <c r="E26" s="249" t="s">
        <v>40</v>
      </c>
      <c r="F26" s="372" t="s">
        <v>819</v>
      </c>
      <c r="G26" s="247">
        <f>G18+G25</f>
        <v>19272574</v>
      </c>
      <c r="H26" s="247">
        <f>H18+H25</f>
        <v>13888077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3938230.039999999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1191357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3938230.039999999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1191357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19272574</v>
      </c>
      <c r="D30" s="247">
        <f>D26+D28+D29</f>
        <v>15079434</v>
      </c>
      <c r="E30" s="249" t="s">
        <v>827</v>
      </c>
      <c r="F30" s="372" t="s">
        <v>822</v>
      </c>
      <c r="G30" s="247">
        <f>G26+G29</f>
        <v>19272574</v>
      </c>
      <c r="H30" s="247">
        <f>H26+H29</f>
        <v>15079434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РАСТЕЖ 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2517955</v>
      </c>
      <c r="D13" s="522">
        <v>-1606327</v>
      </c>
      <c r="E13" s="523">
        <f>SUM(C13:D13)</f>
        <v>911628</v>
      </c>
      <c r="F13" s="522">
        <v>1194009</v>
      </c>
      <c r="G13" s="522">
        <v>-3256046</v>
      </c>
      <c r="H13" s="523">
        <f>SUM(F13:G13)</f>
        <v>-2062037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2517955</v>
      </c>
      <c r="D19" s="526">
        <f>SUM(D13:D14,D16:D18)</f>
        <v>-1606327</v>
      </c>
      <c r="E19" s="523">
        <f t="shared" si="0"/>
        <v>911628</v>
      </c>
      <c r="F19" s="526">
        <f>SUM(F13:F14,F16:F18)</f>
        <v>1194009</v>
      </c>
      <c r="G19" s="526">
        <f>SUM(G13:G14,G16:G18)</f>
        <v>-3256046</v>
      </c>
      <c r="H19" s="523">
        <f t="shared" si="1"/>
        <v>-2062037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2006328</v>
      </c>
      <c r="D21" s="522">
        <v>-777398</v>
      </c>
      <c r="E21" s="523">
        <f>SUM(C21:D21)</f>
        <v>1228930</v>
      </c>
      <c r="F21" s="522">
        <v>2068155</v>
      </c>
      <c r="G21" s="522">
        <v>-1888285</v>
      </c>
      <c r="H21" s="523">
        <f>SUM(F21:G21)</f>
        <v>179870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-12677</v>
      </c>
      <c r="E23" s="523">
        <f t="shared" si="2"/>
        <v>-12677</v>
      </c>
      <c r="F23" s="522"/>
      <c r="G23" s="522">
        <v>-3968</v>
      </c>
      <c r="H23" s="523">
        <f t="shared" si="3"/>
        <v>-3968</v>
      </c>
    </row>
    <row r="24" spans="1:8" ht="12.75">
      <c r="A24" s="521" t="s">
        <v>961</v>
      </c>
      <c r="B24" s="94" t="s">
        <v>840</v>
      </c>
      <c r="C24" s="522">
        <v>367987</v>
      </c>
      <c r="D24" s="522"/>
      <c r="E24" s="523">
        <f t="shared" si="2"/>
        <v>367987</v>
      </c>
      <c r="F24" s="522">
        <v>313213</v>
      </c>
      <c r="G24" s="522"/>
      <c r="H24" s="523">
        <f t="shared" si="3"/>
        <v>313213</v>
      </c>
    </row>
    <row r="25" spans="1:8" ht="12.75">
      <c r="A25" s="529" t="s">
        <v>962</v>
      </c>
      <c r="B25" s="94" t="s">
        <v>841</v>
      </c>
      <c r="C25" s="522"/>
      <c r="D25" s="522">
        <v>-468869</v>
      </c>
      <c r="E25" s="523">
        <f t="shared" si="2"/>
        <v>-468869</v>
      </c>
      <c r="F25" s="522"/>
      <c r="G25" s="522">
        <v>-399764</v>
      </c>
      <c r="H25" s="523">
        <f t="shared" si="3"/>
        <v>-399764</v>
      </c>
    </row>
    <row r="26" spans="1:8" ht="12.75">
      <c r="A26" s="529" t="s">
        <v>963</v>
      </c>
      <c r="B26" s="94" t="s">
        <v>842</v>
      </c>
      <c r="C26" s="522"/>
      <c r="D26" s="522">
        <v>-13409</v>
      </c>
      <c r="E26" s="523">
        <f t="shared" si="2"/>
        <v>-13409</v>
      </c>
      <c r="F26" s="522"/>
      <c r="G26" s="522">
        <v>-11730</v>
      </c>
      <c r="H26" s="523">
        <f t="shared" si="3"/>
        <v>-11730</v>
      </c>
    </row>
    <row r="27" spans="1:8" ht="12.75">
      <c r="A27" s="525" t="s">
        <v>964</v>
      </c>
      <c r="B27" s="94" t="s">
        <v>843</v>
      </c>
      <c r="C27" s="522">
        <v>15278</v>
      </c>
      <c r="D27" s="522">
        <v>-46260</v>
      </c>
      <c r="E27" s="523">
        <f t="shared" si="2"/>
        <v>-30982</v>
      </c>
      <c r="F27" s="522">
        <v>58972</v>
      </c>
      <c r="G27" s="522">
        <v>-30503</v>
      </c>
      <c r="H27" s="523">
        <f t="shared" si="3"/>
        <v>28469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2389593</v>
      </c>
      <c r="D29" s="526">
        <f>SUM(D21:D28)</f>
        <v>-1318613</v>
      </c>
      <c r="E29" s="523">
        <f t="shared" si="2"/>
        <v>1070980</v>
      </c>
      <c r="F29" s="526">
        <f>SUM(F21:F28)</f>
        <v>2440340</v>
      </c>
      <c r="G29" s="526">
        <f>SUM(G21:G28)</f>
        <v>-2334250</v>
      </c>
      <c r="H29" s="523">
        <f t="shared" si="3"/>
        <v>106090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-120</v>
      </c>
      <c r="E35" s="523">
        <f>SUM(C35:D35)</f>
        <v>-120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-120</v>
      </c>
      <c r="E36" s="526">
        <f t="shared" si="4"/>
        <v>-120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4907548</v>
      </c>
      <c r="D37" s="526">
        <f t="shared" si="5"/>
        <v>-2925060</v>
      </c>
      <c r="E37" s="526">
        <f t="shared" si="5"/>
        <v>1982488</v>
      </c>
      <c r="F37" s="526">
        <f t="shared" si="5"/>
        <v>3634349</v>
      </c>
      <c r="G37" s="526">
        <f t="shared" si="5"/>
        <v>-5590296</v>
      </c>
      <c r="H37" s="526">
        <f t="shared" si="5"/>
        <v>-1955947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2326647</v>
      </c>
      <c r="F38" s="526"/>
      <c r="G38" s="526"/>
      <c r="H38" s="532">
        <v>4282594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4309135</v>
      </c>
      <c r="F39" s="526"/>
      <c r="G39" s="526"/>
      <c r="H39" s="526">
        <f>SUM(H37:H38)</f>
        <v>2326647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3809135</v>
      </c>
      <c r="F40" s="523"/>
      <c r="G40" s="523"/>
      <c r="H40" s="522">
        <v>2326647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C4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47" t="s">
        <v>42</v>
      </c>
      <c r="E9" s="652"/>
      <c r="F9" s="652"/>
      <c r="G9" s="647" t="s">
        <v>43</v>
      </c>
      <c r="H9" s="648"/>
      <c r="I9" s="649" t="s">
        <v>44</v>
      </c>
      <c r="J9" s="104"/>
    </row>
    <row r="10" spans="1:10" ht="30.75" customHeight="1">
      <c r="A10" s="656"/>
      <c r="B10" s="656" t="s">
        <v>163</v>
      </c>
      <c r="C10" s="650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6"/>
      <c r="J10" s="104"/>
    </row>
    <row r="11" spans="1:10" ht="30.75" customHeight="1">
      <c r="A11" s="651"/>
      <c r="B11" s="651"/>
      <c r="C11" s="651"/>
      <c r="D11" s="655"/>
      <c r="E11" s="651"/>
      <c r="F11" s="655"/>
      <c r="G11" s="655"/>
      <c r="H11" s="655"/>
      <c r="I11" s="655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18527451</v>
      </c>
      <c r="D13" s="234">
        <v>18784341</v>
      </c>
      <c r="E13" s="234"/>
      <c r="F13" s="234"/>
      <c r="G13" s="234">
        <v>26776749</v>
      </c>
      <c r="H13" s="234">
        <v>-47677111</v>
      </c>
      <c r="I13" s="609">
        <f>SUM(C13:H13)</f>
        <v>16411430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15998069</v>
      </c>
      <c r="D14" s="609">
        <f>'1-SB'!H13</f>
        <v>19251685</v>
      </c>
      <c r="E14" s="609">
        <f>'1-SB'!H14</f>
        <v>0</v>
      </c>
      <c r="F14" s="609">
        <f>'1-SB'!H15</f>
        <v>0</v>
      </c>
      <c r="G14" s="609">
        <f>'1-SB'!H19+'1-SB'!H21</f>
        <v>26776749</v>
      </c>
      <c r="H14" s="609">
        <f>'1-SB'!H20+'1-SB'!H22</f>
        <v>-48868468</v>
      </c>
      <c r="I14" s="609">
        <f aca="true" t="shared" si="0" ref="I14:I36">SUM(C14:H14)</f>
        <v>13158035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15998069</v>
      </c>
      <c r="D18" s="610">
        <f t="shared" si="2"/>
        <v>19251685</v>
      </c>
      <c r="E18" s="610">
        <f>E14+E15</f>
        <v>0</v>
      </c>
      <c r="F18" s="610">
        <f t="shared" si="2"/>
        <v>0</v>
      </c>
      <c r="G18" s="610">
        <f t="shared" si="2"/>
        <v>26776749</v>
      </c>
      <c r="H18" s="610">
        <f t="shared" si="2"/>
        <v>-48868468</v>
      </c>
      <c r="I18" s="609">
        <f t="shared" si="0"/>
        <v>13158035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921237</v>
      </c>
      <c r="D19" s="610">
        <f t="shared" si="3"/>
        <v>-9608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911629</v>
      </c>
      <c r="J19" s="104"/>
    </row>
    <row r="20" spans="1:10" ht="15">
      <c r="A20" s="204" t="s">
        <v>225</v>
      </c>
      <c r="B20" s="81" t="s">
        <v>863</v>
      </c>
      <c r="C20" s="235">
        <v>2568610</v>
      </c>
      <c r="D20" s="235">
        <v>-50655</v>
      </c>
      <c r="E20" s="235"/>
      <c r="F20" s="235"/>
      <c r="G20" s="235"/>
      <c r="H20" s="235"/>
      <c r="I20" s="609">
        <f t="shared" si="0"/>
        <v>2517955</v>
      </c>
      <c r="J20" s="104"/>
    </row>
    <row r="21" spans="1:10" ht="15">
      <c r="A21" s="204" t="s">
        <v>226</v>
      </c>
      <c r="B21" s="81" t="s">
        <v>864</v>
      </c>
      <c r="C21" s="235">
        <v>-1647373</v>
      </c>
      <c r="D21" s="235">
        <v>41047</v>
      </c>
      <c r="E21" s="235"/>
      <c r="F21" s="235"/>
      <c r="G21" s="235"/>
      <c r="H21" s="235"/>
      <c r="I21" s="609">
        <f t="shared" si="0"/>
        <v>-1606326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3938230</v>
      </c>
      <c r="H22" s="610">
        <f>'1-SB'!G22</f>
        <v>0</v>
      </c>
      <c r="I22" s="609">
        <f t="shared" si="0"/>
        <v>3938230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16919306</v>
      </c>
      <c r="D34" s="610">
        <f t="shared" si="7"/>
        <v>19242077</v>
      </c>
      <c r="E34" s="610">
        <f t="shared" si="7"/>
        <v>0</v>
      </c>
      <c r="F34" s="610">
        <f t="shared" si="7"/>
        <v>0</v>
      </c>
      <c r="G34" s="610">
        <f t="shared" si="7"/>
        <v>30714979</v>
      </c>
      <c r="H34" s="610">
        <f t="shared" si="7"/>
        <v>-48868468</v>
      </c>
      <c r="I34" s="609">
        <f t="shared" si="0"/>
        <v>18007894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16919306</v>
      </c>
      <c r="D36" s="613">
        <f t="shared" si="8"/>
        <v>19242077</v>
      </c>
      <c r="E36" s="613">
        <f t="shared" si="8"/>
        <v>0</v>
      </c>
      <c r="F36" s="613">
        <f t="shared" si="8"/>
        <v>0</v>
      </c>
      <c r="G36" s="613">
        <f t="shared" si="8"/>
        <v>30714979</v>
      </c>
      <c r="H36" s="613">
        <f t="shared" si="8"/>
        <v>-48868468</v>
      </c>
      <c r="I36" s="609">
        <f t="shared" si="0"/>
        <v>18007894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РАСТЕЖ 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15998069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16919306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2568610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2517955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1647373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1606326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0.82248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1.06434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16038373</v>
      </c>
    </row>
    <row r="21" spans="1:4" ht="15.75">
      <c r="A21" s="370">
        <v>11</v>
      </c>
      <c r="B21" s="570" t="s">
        <v>1392</v>
      </c>
      <c r="C21" s="569" t="s">
        <v>1405</v>
      </c>
      <c r="D21" s="590">
        <v>481182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13409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3635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0.2940618616866064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0.003942664518078232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0.2940618616866064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0.07345056130347226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РАСТЕЖ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78.7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43" sqref="D43:D4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РАСТЕЖ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8" t="s">
        <v>67</v>
      </c>
      <c r="B28" s="669" t="s">
        <v>223</v>
      </c>
      <c r="C28" s="666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6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5"/>
      <c r="D67" s="675"/>
      <c r="E67" s="675"/>
      <c r="F67" s="675"/>
      <c r="G67" s="146"/>
    </row>
    <row r="68" spans="1:7" ht="26.25" customHeight="1">
      <c r="A68" s="673"/>
      <c r="B68" s="673"/>
      <c r="C68" s="674"/>
      <c r="D68" s="674"/>
      <c r="E68" s="674"/>
      <c r="F68" s="674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21" activePane="bottomLeft" state="frozen"/>
      <selection pane="topLeft" activeCell="D1" sqref="D1"/>
      <selection pane="bottomLeft" activeCell="R45" sqref="R4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2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2"/>
      <c r="Z8" s="72"/>
      <c r="AA8" s="72"/>
    </row>
    <row r="9" spans="4:24" ht="104.25" customHeight="1">
      <c r="D9" s="68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306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306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306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306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306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306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306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306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306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306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306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306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306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306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306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306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306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306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306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306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306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306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306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306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306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5" t="s">
        <v>1464</v>
      </c>
      <c r="E266" s="665"/>
      <c r="F266" s="665"/>
      <c r="G266" s="665"/>
      <c r="H266" s="665"/>
      <c r="I266" s="665"/>
      <c r="J266" s="665"/>
      <c r="K266" s="665"/>
      <c r="L266" s="665"/>
      <c r="M266" s="665"/>
      <c r="N266" s="665"/>
    </row>
    <row r="267" spans="5:21" ht="33" customHeight="1">
      <c r="E267" s="681" t="s">
        <v>1478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.7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2022-03-28T13:34:16Z</dcterms:modified>
  <cp:category/>
  <cp:version/>
  <cp:contentType/>
  <cp:contentStatus/>
</cp:coreProperties>
</file>