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805" firstSheet="2" activeTab="6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<sst xmlns="http://schemas.openxmlformats.org/spreadsheetml/2006/main" count="1048" uniqueCount="497">
  <si>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</si>
  <si>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</si>
  <si>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</si>
  <si>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</si>
  <si>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</si>
  <si>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</si>
  <si>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</si>
  <si>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</si>
  <si>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</si>
  <si>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</si>
  <si>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</si>
  <si>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</si>
  <si>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</si>
  <si>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</si>
  <si>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</si>
  <si>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</si>
  <si>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</si>
  <si>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</si>
  <si>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</si>
  <si>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</si>
  <si>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</si>
  <si>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</si>
  <si>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</si>
  <si>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</si>
  <si>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</si>
  <si>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</si>
  <si>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</si>
  <si>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</si>
  <si>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</si>
  <si>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</si>
  <si>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</si>
  <si>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</si>
  <si>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</si>
  <si>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</si>
  <si>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</si>
  <si>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</si>
  <si>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</si>
  <si>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</si>
  <si>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</si>
  <si>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</si>
  <si>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</si>
  <si>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</si>
  <si>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</si>
  <si>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</si>
  <si>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</si>
  <si>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</si>
  <si>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</si>
  <si>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</si>
  <si>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</si>
  <si>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</si>
  <si>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</si>
  <si>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</si>
  <si>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</si>
  <si>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</si>
  <si>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</si>
  <si>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</si>
  <si>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</si>
  <si>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</si>
  <si>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</si>
  <si>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</si>
  <si>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</si>
  <si>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</si>
  <si>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</si>
  <si>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</si>
  <si>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</si>
  <si>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</si>
  <si>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</si>
  <si>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</si>
  <si>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</si>
  <si>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</si>
  <si>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</si>
  <si>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</si>
  <si>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</si>
  <si>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</si>
  <si>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</si>
  <si>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</si>
  <si>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</si>
  <si>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</si>
  <si>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</si>
  <si>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</si>
  <si>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</si>
  <si>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</si>
  <si>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</si>
  <si>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</si>
  <si>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</si>
  <si>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</si>
  <si>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</si>
  <si>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</si>
  <si>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</si>
  <si>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</si>
  <si>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</si>
  <si>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</si>
  <si>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</si>
  <si>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</si>
  <si>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</si>
  <si>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</si>
  <si>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</si>
  <si>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</si>
  <si>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</si>
  <si>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</si>
  <si>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</si>
  <si>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</si>
  <si>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</si>
  <si>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</si>
  <si>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</si>
  <si>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</si>
  <si>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</si>
  <si>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</si>
  <si>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</si>
  <si>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</si>
  <si>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</si>
  <si>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</si>
  <si>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</si>
  <si>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</si>
  <si>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</si>
  <si>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</si>
  <si>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</si>
  <si>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</si>
  <si>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</si>
  <si>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</si>
  <si>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</si>
  <si>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</si>
  <si>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</si>
  <si>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</si>
  <si>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</si>
  <si>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</si>
  <si>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</si>
  <si>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</si>
  <si>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</si>
  <si>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</si>
  <si>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</si>
  <si>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</si>
  <si>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</si>
  <si>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</si>
  <si>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</si>
  <si>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</si>
  <si>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</si>
  <si>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</si>
  <si>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</si>
  <si>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</si>
  <si>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</si>
  <si>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</si>
  <si>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</si>
  <si>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</si>
  <si>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</si>
  <si>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</si>
  <si>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</si>
  <si>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</si>
  <si>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</si>
  <si>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</si>
  <si>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</si>
  <si>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</si>
  <si>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</si>
  <si>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</si>
  <si>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</si>
  <si>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</si>
  <si>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</si>
  <si>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</si>
  <si>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</si>
  <si>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</si>
  <si>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</si>
  <si>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</si>
  <si>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</si>
  <si>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</si>
  <si>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</si>
  <si>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</si>
  <si>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</si>
  <si>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</si>
  <si>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</si>
  <si>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</si>
  <si>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</si>
  <si>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</si>
  <si>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</si>
  <si>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</si>
  <si>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</si>
  <si>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</si>
  <si>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</si>
  <si>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</si>
  <si>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</si>
  <si>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</si>
  <si>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</si>
  <si>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</si>
  <si>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</si>
  <si>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</si>
  <si>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</si>
  <si>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</si>
  <si>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</si>
  <si>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</si>
  <si>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</si>
  <si>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</si>
  <si>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</si>
  <si>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</si>
  <si>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</si>
  <si>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</si>
  <si>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</si>
  <si>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</si>
  <si>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</si>
  <si>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</si>
  <si>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</si>
  <si>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</si>
  <si>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</si>
  <si>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</si>
  <si>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</si>
  <si>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</si>
  <si>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</si>
  <si>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</si>
  <si>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</si>
  <si>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</si>
  <si>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</si>
  <si>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</si>
  <si>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</si>
  <si>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</si>
  <si>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</si>
  <si>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</si>
  <si>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</si>
  <si>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</si>
  <si>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</si>
  <si>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</si>
  <si>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</si>
  <si>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</si>
  <si>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</si>
  <si>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</si>
  <si>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</si>
  <si>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</si>
  <si>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</si>
  <si>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</si>
  <si>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</si>
  <si>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</si>
  <si>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</si>
  <si>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</si>
  <si>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</si>
  <si>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</si>
  <si>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</si>
  <si>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</si>
  <si>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</si>
  <si>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</si>
  <si>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</si>
  <si>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</si>
  <si>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</si>
  <si>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</si>
  <si>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</si>
  <si>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</si>
  <si>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</si>
  <si>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</si>
  <si>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</si>
  <si>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</si>
  <si>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</si>
  <si>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</si>
  <si>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</si>
  <si>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</si>
  <si>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</si>
  <si>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</si>
  <si>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</si>
  <si>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</si>
  <si>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</si>
  <si>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</si>
  <si>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</si>
  <si>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</si>
  <si>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</si>
  <si>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</si>
  <si>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</si>
  <si>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</si>
  <si>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</si>
  <si>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</si>
  <si>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</si>
  <si>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</si>
  <si>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</si>
  <si>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</si>
  <si>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</si>
  <si>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</si>
  <si>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</si>
  <si>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</si>
  <si>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</si>
  <si>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</si>
  <si>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</si>
  <si>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</si>
  <si>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</si>
  <si>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</si>
  <si>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</si>
  <si>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</si>
  <si>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</si>
  <si>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</si>
  <si>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</si>
  <si>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</si>
  <si>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</si>
  <si>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</si>
  <si>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</si>
  <si>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</si>
  <si>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</si>
  <si>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</si>
  <si>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</si>
  <si>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</si>
  <si>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</si>
  <si>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</si>
  <si>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</si>
  <si>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</si>
  <si>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</si>
  <si>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</si>
  <si>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</si>
  <si>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</si>
  <si>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</si>
  <si>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</si>
  <si>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</si>
  <si>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</si>
  <si>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</si>
  <si>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</si>
  <si>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</si>
  <si>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</si>
  <si>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</si>
  <si>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</si>
  <si>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</si>
  <si>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</si>
  <si>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</si>
  <si>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</si>
  <si>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</si>
  <si>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</si>
  <si>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</si>
  <si>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</si>
  <si>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</si>
  <si>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</si>
  <si>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</si>
  <si>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</si>
  <si>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</si>
  <si>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</si>
  <si>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</si>
  <si>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</si>
  <si>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</si>
  <si>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</si>
  <si>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</si>
  <si>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</si>
  <si>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</si>
  <si>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</si>
  <si>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</si>
  <si>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</si>
  <si>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</si>
  <si>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</si>
  <si>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</si>
  <si>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</si>
  <si>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</si>
  <si>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</si>
  <si>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</si>
  <si>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</si>
  <si>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</si>
  <si>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</si>
  <si>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</si>
  <si>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</si>
  <si>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</si>
  <si>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</si>
  <si>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</si>
  <si>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</si>
  <si>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</si>
  <si>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</si>
  <si>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</si>
  <si>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</si>
  <si>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</si>
  <si>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</si>
  <si>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</si>
  <si>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</si>
  <si>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</si>
  <si>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</si>
  <si>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</si>
  <si>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</si>
  <si>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</si>
  <si>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</si>
  <si>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</si>
  <si>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-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</si>
  <si>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</si>
  <si>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</si>
  <si>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</si>
  <si>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</si>
  <si>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</si>
  <si>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</si>
  <si>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</si>
  <si>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</si>
  <si>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</si>
  <si>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</si>
  <si>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РАСТЕЖ</t>
    </r>
  </si>
  <si>
    <t>ИНДУСТРИАЛЕН ХОЛДИНГ БЪЛГАРИЯ АД</t>
  </si>
  <si>
    <t>АЛБЕНА АД</t>
  </si>
  <si>
    <t>АЛКОМЕТ АД</t>
  </si>
  <si>
    <t>НЕОХИМ АД</t>
  </si>
  <si>
    <t>ИНТЕРКАПИТАЛ ПРОПЪРТИ ДИВЕЛОПМЪНТ АДСИЦ</t>
  </si>
  <si>
    <t>Договорен фонд РАЙФАЙЗЕН (БЪЛГАРИЯ) ФОНД АКЦИИ</t>
  </si>
  <si>
    <t>BG1100019980</t>
  </si>
  <si>
    <t>BG11ALBAAT17</t>
  </si>
  <si>
    <t>BG11KAGAAT13</t>
  </si>
  <si>
    <t>BG11HIYMAT14</t>
  </si>
  <si>
    <t>BG11ALSUAT14</t>
  </si>
  <si>
    <t>BG1100064036</t>
  </si>
  <si>
    <t>BG11NEDIAT11</t>
  </si>
  <si>
    <t>BG11TRPAAT14</t>
  </si>
  <si>
    <t>BG1100018057</t>
  </si>
  <si>
    <t>BG9000006064</t>
  </si>
  <si>
    <t>ЕИК по БУЛСТАТ:131569986</t>
  </si>
  <si>
    <t>Справка № 6 ИД</t>
  </si>
  <si>
    <t>КАПИТАН ДЯДО НИКОЛА АД</t>
  </si>
  <si>
    <t>ХИДРОЕЛЕМЕНТИ И СИСТЕМИ (ХЕС) АД</t>
  </si>
  <si>
    <t>да</t>
  </si>
  <si>
    <t>не</t>
  </si>
  <si>
    <t>IHLBL</t>
  </si>
  <si>
    <t>ALB</t>
  </si>
  <si>
    <t>KDN</t>
  </si>
  <si>
    <t>HES</t>
  </si>
  <si>
    <t>ALUM</t>
  </si>
  <si>
    <t>DZI</t>
  </si>
  <si>
    <t>NEOH</t>
  </si>
  <si>
    <t>PAPIR</t>
  </si>
  <si>
    <t>ICPD</t>
  </si>
  <si>
    <t>БФБ, неофициален пазар, пазар на други ценни книжа</t>
  </si>
  <si>
    <t>DFRBSF</t>
  </si>
  <si>
    <t>АДВАНС ТЕРАФОНД АДСИЦ</t>
  </si>
  <si>
    <t>БФБ, официален пазар акции, сегмент A</t>
  </si>
  <si>
    <t>БФБ, официален пазар акции, сегмент С</t>
  </si>
  <si>
    <t>СИНЕРГОН ХОЛДИНГ АД</t>
  </si>
  <si>
    <t>BG1100033981</t>
  </si>
  <si>
    <t>PETHL</t>
  </si>
  <si>
    <t>BG1100025052</t>
  </si>
  <si>
    <t>ATERA</t>
  </si>
  <si>
    <t xml:space="preserve">ТБ БЪЛГАРО АМЕРИКАНСКА КРЕДИТНА БАНКА АД </t>
  </si>
  <si>
    <t>BG1100098059</t>
  </si>
  <si>
    <t>BACB</t>
  </si>
  <si>
    <t>БЕНЧМАРК ФОНД ИМОТИ АДСИЦ</t>
  </si>
  <si>
    <t>BG1100036042</t>
  </si>
  <si>
    <t>BMREIT</t>
  </si>
  <si>
    <t>BREF</t>
  </si>
  <si>
    <t>ЗПАД ДЗИ АД</t>
  </si>
  <si>
    <t>СВ. СВ. КОНСТАНТИН И ЕЛЕНА ХОЛДИНГ АД</t>
  </si>
  <si>
    <t>БФБ, неофициален пазар на облигации</t>
  </si>
  <si>
    <t>BG2100041057</t>
  </si>
  <si>
    <t>BSKELN2</t>
  </si>
  <si>
    <t>ЕВРОЛИЗИНГ ЕАД</t>
  </si>
  <si>
    <t>BG2100021042</t>
  </si>
  <si>
    <t>BEURL</t>
  </si>
  <si>
    <t>премии от
 емисия (премиен резерв)</t>
  </si>
  <si>
    <t xml:space="preserve">                               /Т. Лазарова/                                     </t>
  </si>
  <si>
    <t>ДУРОПАК - ТРАКИЯ ПАПИР АД</t>
  </si>
  <si>
    <t>ФОНД ЗА НЕДВИЖИМИ ИМОТИ БЪЛГАРИЯ АДСИЦ</t>
  </si>
  <si>
    <t>ЕМКА АД</t>
  </si>
  <si>
    <t>ТОПЛИВО АД</t>
  </si>
  <si>
    <t>М+С ХИДРАВЛИК АД</t>
  </si>
  <si>
    <t>БЪЛГАРСКА РОЗА-СЕВТОПОЛИС АД</t>
  </si>
  <si>
    <t>БЪЛГАРСКА ТЕЛЕКОМУНИКАЦИОННА КОМПАНИЯ АД</t>
  </si>
  <si>
    <t xml:space="preserve">ЗД ЕВРО ИНС АД </t>
  </si>
  <si>
    <t>ПРОУЧВАНЕ И ДОБИВ НА НЕФТ И ГАЗ АД</t>
  </si>
  <si>
    <t>BG1100001058</t>
  </si>
  <si>
    <t>BG1100081055</t>
  </si>
  <si>
    <t>BG11EMSEAT19</t>
  </si>
  <si>
    <t>EMKA</t>
  </si>
  <si>
    <t>BG1100005997</t>
  </si>
  <si>
    <t>BTC</t>
  </si>
  <si>
    <t>BG11TOSOAT18</t>
  </si>
  <si>
    <t>TOPL</t>
  </si>
  <si>
    <t>BG11MPKAAT18</t>
  </si>
  <si>
    <t>MCH</t>
  </si>
  <si>
    <t>BG1100019022</t>
  </si>
  <si>
    <t>GAZ</t>
  </si>
  <si>
    <t>BG11BAKABT17</t>
  </si>
  <si>
    <t>SEVTO</t>
  </si>
  <si>
    <t>ФИНАНС КОНСУЛТИНГ АД</t>
  </si>
  <si>
    <t>BG2100022057</t>
  </si>
  <si>
    <t>BFINC</t>
  </si>
  <si>
    <t>Отчетен период:към 31.12.2006 г.</t>
  </si>
  <si>
    <t>Дата: 16.01.2007</t>
  </si>
  <si>
    <t>БФБ, неофициален пазар на акции, сегмент А</t>
  </si>
  <si>
    <t>БФБ, официален пазар акции, сегмент А</t>
  </si>
  <si>
    <t>EURINS</t>
  </si>
  <si>
    <t>БФБ, официален пазар акции, сегмент В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</si>
  <si>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</si>
  <si>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</si>
  <si>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</si>
  <si>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</si>
  <si>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</si>
  <si>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</si>
  <si>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</si>
  <si>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</si>
  <si>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</si>
  <si>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</si>
  <si>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</si>
  <si>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</si>
  <si>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КРЕМИКОВЦИ АД</t>
  </si>
  <si>
    <t>BG11KRSOAT14</t>
  </si>
  <si>
    <t>KREM</t>
  </si>
  <si>
    <t>ДЗИ БАНК АД</t>
  </si>
  <si>
    <t>BG1100107033</t>
  </si>
  <si>
    <t>RXB</t>
  </si>
  <si>
    <t>ИЗТОЧНА ГАЗОВА КОМПАНИЯ АД</t>
  </si>
  <si>
    <t>BG2100017065</t>
  </si>
  <si>
    <t>BGASCO</t>
  </si>
  <si>
    <t>ТИ БИ АЙ КРЕДИТ ЕАД</t>
  </si>
  <si>
    <t>BG2100038061</t>
  </si>
  <si>
    <t>Извънборсов пазар</t>
  </si>
  <si>
    <t>ЕВРОКРЕДИТ ЕАД</t>
  </si>
  <si>
    <t>BG2100047062</t>
  </si>
  <si>
    <t>НИКРОМ - ТРЪБНА МЕБЕЛ АД</t>
  </si>
  <si>
    <t>BG2100044069</t>
  </si>
  <si>
    <t>Дата: 16.01.2007 г.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</si>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</sst>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justify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18" fillId="0" borderId="1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18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/>
    </xf>
    <xf numFmtId="3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167" fontId="1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" fontId="7" fillId="0" borderId="1" xfId="23" applyNumberFormat="1" applyFont="1" applyBorder="1" applyProtection="1">
      <alignment/>
      <protection/>
    </xf>
    <xf numFmtId="0" fontId="19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67" fontId="5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6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21" applyFont="1" applyFill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0">
      <selection activeCell="B55" sqref="B55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96" t="s">
        <v>375</v>
      </c>
      <c r="F1" s="296"/>
    </row>
    <row r="3" spans="1:6" ht="15">
      <c r="A3" s="2"/>
      <c r="B3" s="3"/>
      <c r="C3" s="298" t="s">
        <v>0</v>
      </c>
      <c r="D3" s="298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376</v>
      </c>
      <c r="B5" s="26"/>
      <c r="C5" s="2"/>
      <c r="D5" s="2"/>
      <c r="E5" s="297" t="s">
        <v>393</v>
      </c>
      <c r="F5" s="297"/>
    </row>
    <row r="6" spans="1:6" ht="15">
      <c r="A6" s="25" t="s">
        <v>461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01"/>
      <c r="C11" s="45"/>
      <c r="D11" s="14" t="s">
        <v>30</v>
      </c>
      <c r="E11" s="202">
        <v>11819590</v>
      </c>
      <c r="F11" s="4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01"/>
      <c r="C12" s="45"/>
      <c r="D12" s="14" t="s">
        <v>32</v>
      </c>
      <c r="E12" s="201"/>
      <c r="F12" s="4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01"/>
      <c r="C13" s="45"/>
      <c r="D13" s="11" t="s">
        <v>34</v>
      </c>
      <c r="E13" s="201">
        <v>2389215</v>
      </c>
      <c r="F13" s="4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01"/>
      <c r="C14" s="45"/>
      <c r="D14" s="11" t="s">
        <v>36</v>
      </c>
      <c r="E14" s="201"/>
      <c r="F14" s="4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01"/>
      <c r="C15" s="45"/>
      <c r="D15" s="11" t="s">
        <v>38</v>
      </c>
      <c r="E15" s="201"/>
      <c r="F15" s="4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01"/>
      <c r="C16" s="45"/>
      <c r="D16" s="11" t="s">
        <v>40</v>
      </c>
      <c r="E16" s="201"/>
      <c r="F16" s="4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01"/>
      <c r="C17" s="45"/>
      <c r="D17" s="11" t="s">
        <v>41</v>
      </c>
      <c r="E17" s="201"/>
      <c r="F17" s="4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01"/>
      <c r="C18" s="45"/>
      <c r="D18" s="11" t="s">
        <v>20</v>
      </c>
      <c r="E18" s="201"/>
      <c r="F18" s="4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01"/>
      <c r="C19" s="45"/>
      <c r="D19" s="15" t="s">
        <v>27</v>
      </c>
      <c r="E19" s="202">
        <f>E13+E14+E15</f>
        <v>2389215</v>
      </c>
      <c r="F19" s="4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01"/>
      <c r="C20" s="45"/>
      <c r="D20" s="14" t="s">
        <v>42</v>
      </c>
      <c r="E20" s="201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01"/>
      <c r="C21" s="45"/>
      <c r="D21" s="11" t="s">
        <v>43</v>
      </c>
      <c r="E21" s="201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01"/>
      <c r="C22" s="45"/>
      <c r="D22" s="11" t="s">
        <v>44</v>
      </c>
      <c r="E22" s="201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01"/>
      <c r="C23" s="45"/>
      <c r="D23" s="11" t="s">
        <v>45</v>
      </c>
      <c r="E23" s="201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01"/>
      <c r="C24" s="45"/>
      <c r="D24" s="10" t="s">
        <v>46</v>
      </c>
      <c r="E24" s="201">
        <v>2874818</v>
      </c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01"/>
      <c r="C25" s="45"/>
      <c r="D25" s="15" t="s">
        <v>47</v>
      </c>
      <c r="E25" s="202">
        <f>SUM(E20:E24)</f>
        <v>2874818</v>
      </c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01"/>
      <c r="C26" s="45"/>
      <c r="D26" s="16" t="s">
        <v>49</v>
      </c>
      <c r="E26" s="202">
        <f>E11+E19+E25</f>
        <v>17083623</v>
      </c>
      <c r="F26" s="4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01"/>
      <c r="C27" s="45"/>
      <c r="D27" s="11"/>
      <c r="E27" s="201"/>
      <c r="F27" s="4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7"/>
      <c r="C28" s="216"/>
      <c r="D28" s="12" t="s">
        <v>51</v>
      </c>
      <c r="E28" s="217"/>
      <c r="F28" s="216"/>
    </row>
    <row r="29" spans="1:6" ht="25.5">
      <c r="A29" s="17" t="s">
        <v>52</v>
      </c>
      <c r="B29" s="217"/>
      <c r="C29" s="216"/>
      <c r="D29" s="11" t="s">
        <v>53</v>
      </c>
      <c r="E29" s="217"/>
      <c r="F29" s="216"/>
    </row>
    <row r="30" spans="1:6" ht="12.75">
      <c r="A30" s="10" t="s">
        <v>11</v>
      </c>
      <c r="B30" s="217"/>
      <c r="C30" s="216"/>
      <c r="D30" s="17" t="s">
        <v>54</v>
      </c>
      <c r="E30" s="217"/>
      <c r="F30" s="216"/>
    </row>
    <row r="31" spans="1:6" ht="25.5">
      <c r="A31" s="10" t="s">
        <v>12</v>
      </c>
      <c r="B31" s="217">
        <v>327862</v>
      </c>
      <c r="C31" s="216"/>
      <c r="D31" s="21" t="s">
        <v>63</v>
      </c>
      <c r="E31" s="217"/>
      <c r="F31" s="216"/>
    </row>
    <row r="32" spans="1:6" ht="25.5">
      <c r="A32" s="10" t="s">
        <v>13</v>
      </c>
      <c r="B32" s="217">
        <v>5221639</v>
      </c>
      <c r="C32" s="216"/>
      <c r="D32" s="11" t="s">
        <v>65</v>
      </c>
      <c r="E32" s="217">
        <v>67507</v>
      </c>
      <c r="F32" s="216"/>
    </row>
    <row r="33" spans="1:6" ht="12.75">
      <c r="A33" s="10" t="s">
        <v>14</v>
      </c>
      <c r="B33" s="231">
        <v>5221639</v>
      </c>
      <c r="C33" s="216"/>
      <c r="D33" s="11" t="s">
        <v>64</v>
      </c>
      <c r="E33" s="217">
        <v>390</v>
      </c>
      <c r="F33" s="216"/>
    </row>
    <row r="34" spans="1:6" ht="12.75">
      <c r="A34" s="10" t="s">
        <v>15</v>
      </c>
      <c r="B34" s="217"/>
      <c r="C34" s="216"/>
      <c r="D34" s="21" t="s">
        <v>62</v>
      </c>
      <c r="E34" s="217"/>
      <c r="F34" s="216"/>
    </row>
    <row r="35" spans="1:6" ht="12.75">
      <c r="A35" s="16" t="s">
        <v>23</v>
      </c>
      <c r="B35" s="218">
        <f>B30+B31+B32+B34</f>
        <v>5549501</v>
      </c>
      <c r="C35" s="216"/>
      <c r="D35" s="21" t="s">
        <v>66</v>
      </c>
      <c r="E35" s="217"/>
      <c r="F35" s="216"/>
    </row>
    <row r="36" spans="1:6" ht="12.75">
      <c r="A36" s="17" t="s">
        <v>55</v>
      </c>
      <c r="B36" s="217"/>
      <c r="C36" s="216"/>
      <c r="D36" s="21" t="s">
        <v>67</v>
      </c>
      <c r="E36" s="217"/>
      <c r="F36" s="216"/>
    </row>
    <row r="37" spans="1:6" ht="25.5">
      <c r="A37" s="10" t="s">
        <v>16</v>
      </c>
      <c r="B37" s="217"/>
      <c r="C37" s="216"/>
      <c r="D37" s="21" t="s">
        <v>68</v>
      </c>
      <c r="E37" s="217"/>
      <c r="F37" s="216"/>
    </row>
    <row r="38" spans="1:6" ht="12.75">
      <c r="A38" s="10" t="s">
        <v>17</v>
      </c>
      <c r="B38" s="217">
        <v>9666734</v>
      </c>
      <c r="C38" s="216"/>
      <c r="D38" s="21" t="s">
        <v>69</v>
      </c>
      <c r="E38" s="217">
        <v>12500</v>
      </c>
      <c r="F38" s="216"/>
    </row>
    <row r="39" spans="1:6" ht="12.75">
      <c r="A39" s="10" t="s">
        <v>19</v>
      </c>
      <c r="B39" s="217">
        <v>1786131</v>
      </c>
      <c r="C39" s="216"/>
      <c r="D39" s="16" t="s">
        <v>23</v>
      </c>
      <c r="E39" s="218">
        <f>SUM(E31:E32,E34:E38)</f>
        <v>80007</v>
      </c>
      <c r="F39" s="216"/>
    </row>
    <row r="40" spans="1:6" ht="12.75">
      <c r="A40" s="10" t="s">
        <v>18</v>
      </c>
      <c r="B40" s="217"/>
      <c r="C40" s="216"/>
      <c r="D40" s="16"/>
      <c r="E40" s="217"/>
      <c r="F40" s="216"/>
    </row>
    <row r="41" spans="1:6" ht="12.75">
      <c r="A41" s="10" t="s">
        <v>20</v>
      </c>
      <c r="B41" s="217"/>
      <c r="C41" s="216"/>
      <c r="D41" s="21"/>
      <c r="E41" s="217"/>
      <c r="F41" s="216"/>
    </row>
    <row r="42" spans="1:6" ht="12.75">
      <c r="A42" s="10" t="s">
        <v>21</v>
      </c>
      <c r="B42" s="217"/>
      <c r="C42" s="216"/>
      <c r="D42" s="21"/>
      <c r="E42" s="217"/>
      <c r="F42" s="216"/>
    </row>
    <row r="43" spans="1:6" ht="12.75">
      <c r="A43" s="10" t="s">
        <v>17</v>
      </c>
      <c r="B43" s="217"/>
      <c r="C43" s="216"/>
      <c r="D43" s="21"/>
      <c r="E43" s="217"/>
      <c r="F43" s="216"/>
    </row>
    <row r="44" spans="1:6" ht="12.75">
      <c r="A44" s="10" t="s">
        <v>19</v>
      </c>
      <c r="B44" s="217"/>
      <c r="C44" s="216"/>
      <c r="D44" s="10"/>
      <c r="E44" s="217"/>
      <c r="F44" s="216"/>
    </row>
    <row r="45" spans="1:6" ht="12.75">
      <c r="A45" s="10" t="s">
        <v>20</v>
      </c>
      <c r="B45" s="217"/>
      <c r="C45" s="216"/>
      <c r="D45" s="10"/>
      <c r="E45" s="217"/>
      <c r="F45" s="216"/>
    </row>
    <row r="46" spans="1:6" ht="12.75">
      <c r="A46" s="10" t="s">
        <v>22</v>
      </c>
      <c r="B46" s="217"/>
      <c r="C46" s="216"/>
      <c r="D46" s="10"/>
      <c r="E46" s="217"/>
      <c r="F46" s="216"/>
    </row>
    <row r="47" spans="1:6" ht="12.75">
      <c r="A47" s="16" t="s">
        <v>24</v>
      </c>
      <c r="B47" s="218">
        <f>SUM(B38:B46)</f>
        <v>11452865</v>
      </c>
      <c r="C47" s="216"/>
      <c r="D47" s="10"/>
      <c r="E47" s="217"/>
      <c r="F47" s="216"/>
    </row>
    <row r="48" spans="1:6" ht="12.75">
      <c r="A48" s="17" t="s">
        <v>56</v>
      </c>
      <c r="B48" s="217"/>
      <c r="C48" s="216"/>
      <c r="D48" s="11"/>
      <c r="E48" s="217"/>
      <c r="F48" s="216"/>
    </row>
    <row r="49" spans="1:6" s="9" customFormat="1" ht="12.75">
      <c r="A49" s="11" t="s">
        <v>25</v>
      </c>
      <c r="B49" s="201"/>
      <c r="C49" s="45"/>
      <c r="D49" s="11"/>
      <c r="E49" s="201"/>
      <c r="F49" s="45"/>
    </row>
    <row r="50" spans="1:6" s="9" customFormat="1" ht="12.75">
      <c r="A50" s="11" t="s">
        <v>61</v>
      </c>
      <c r="B50" s="201">
        <v>161264</v>
      </c>
      <c r="C50" s="45"/>
      <c r="D50" s="11"/>
      <c r="E50" s="201"/>
      <c r="F50" s="45"/>
    </row>
    <row r="51" spans="1:6" s="9" customFormat="1" ht="12.75">
      <c r="A51" s="15" t="s">
        <v>26</v>
      </c>
      <c r="B51" s="202">
        <f>B49+B50</f>
        <v>161264</v>
      </c>
      <c r="C51" s="45"/>
      <c r="D51" s="16"/>
      <c r="E51" s="201"/>
      <c r="F51" s="45"/>
    </row>
    <row r="52" spans="1:6" s="9" customFormat="1" ht="12.75">
      <c r="A52" s="14" t="s">
        <v>57</v>
      </c>
      <c r="B52" s="201"/>
      <c r="C52" s="45"/>
      <c r="E52" s="201"/>
      <c r="F52" s="45"/>
    </row>
    <row r="53" spans="1:6" s="9" customFormat="1" ht="12.75">
      <c r="A53" s="15" t="s">
        <v>58</v>
      </c>
      <c r="B53" s="202">
        <f>B35+B47+B51</f>
        <v>17163630</v>
      </c>
      <c r="C53" s="45"/>
      <c r="D53" s="16" t="s">
        <v>58</v>
      </c>
      <c r="E53" s="202">
        <f>E29+E39</f>
        <v>80007</v>
      </c>
      <c r="F53" s="45"/>
    </row>
    <row r="54" spans="1:6" s="9" customFormat="1" ht="12.75">
      <c r="A54" s="11"/>
      <c r="B54" s="202"/>
      <c r="C54" s="45"/>
      <c r="D54" s="15"/>
      <c r="E54" s="202"/>
      <c r="F54" s="45"/>
    </row>
    <row r="55" spans="1:7" s="9" customFormat="1" ht="12.75">
      <c r="A55" s="15" t="s">
        <v>60</v>
      </c>
      <c r="B55" s="202">
        <f>B26+B53</f>
        <v>17163630</v>
      </c>
      <c r="C55" s="45"/>
      <c r="D55" s="15" t="s">
        <v>59</v>
      </c>
      <c r="E55" s="202">
        <f>E26+E53</f>
        <v>17163630</v>
      </c>
      <c r="F55" s="45"/>
      <c r="G55" s="207"/>
    </row>
    <row r="56" s="9" customFormat="1" ht="12.75"/>
    <row r="57" s="9" customFormat="1" ht="12.75">
      <c r="A57" s="9" t="s">
        <v>462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4" t="s">
        <v>327</v>
      </c>
      <c r="C62" s="177"/>
      <c r="D62" s="18"/>
      <c r="E62" s="299" t="s">
        <v>368</v>
      </c>
      <c r="F62" s="299"/>
      <c r="G62" s="205"/>
      <c r="H62" s="205"/>
    </row>
    <row r="63" spans="2:8" ht="12.75">
      <c r="B63" s="88"/>
      <c r="C63" s="88"/>
      <c r="E63" s="183"/>
      <c r="F63" s="183"/>
      <c r="G63" s="183"/>
      <c r="H63" s="89"/>
    </row>
    <row r="64" spans="2:8" ht="12.75">
      <c r="B64" s="88"/>
      <c r="C64" s="88" t="s">
        <v>366</v>
      </c>
      <c r="E64" s="183"/>
      <c r="F64" s="183" t="s">
        <v>372</v>
      </c>
      <c r="G64" s="183"/>
      <c r="H64" s="89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21" sqref="E21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7109375" style="8" customWidth="1"/>
    <col min="4" max="4" width="33.57421875" style="8" customWidth="1"/>
    <col min="5" max="5" width="9.140625" style="8" customWidth="1"/>
    <col min="6" max="6" width="10.140625" style="8" customWidth="1"/>
    <col min="7" max="16384" width="9.140625" style="8" customWidth="1"/>
  </cols>
  <sheetData>
    <row r="1" spans="5:6" ht="25.5" customHeight="1">
      <c r="E1" s="302" t="s">
        <v>164</v>
      </c>
      <c r="F1" s="302"/>
    </row>
    <row r="2" spans="5:6" ht="12.75">
      <c r="E2" s="18"/>
      <c r="F2" s="18"/>
    </row>
    <row r="3" spans="1:6" ht="12.75" customHeight="1">
      <c r="A3" s="53"/>
      <c r="C3" s="303" t="s">
        <v>165</v>
      </c>
      <c r="D3" s="303"/>
      <c r="E3" s="18"/>
      <c r="F3" s="18"/>
    </row>
    <row r="4" spans="5:6" ht="12.75">
      <c r="E4" s="18"/>
      <c r="F4" s="18"/>
    </row>
    <row r="5" spans="1:7" ht="14.25" customHeight="1">
      <c r="A5" s="25" t="s">
        <v>376</v>
      </c>
      <c r="B5" s="26"/>
      <c r="C5" s="2"/>
      <c r="D5" s="2"/>
      <c r="E5" s="297" t="s">
        <v>393</v>
      </c>
      <c r="F5" s="297"/>
      <c r="G5" s="297"/>
    </row>
    <row r="6" spans="1:6" ht="15">
      <c r="A6" s="25" t="s">
        <v>461</v>
      </c>
      <c r="B6" s="26"/>
      <c r="C6" s="6"/>
      <c r="D6" s="6"/>
      <c r="E6" s="4"/>
      <c r="F6" s="6"/>
    </row>
    <row r="7" spans="1:6" ht="15">
      <c r="A7" s="35"/>
      <c r="B7" s="73"/>
      <c r="C7" s="74"/>
      <c r="D7" s="75"/>
      <c r="E7" s="76"/>
      <c r="F7" s="76"/>
    </row>
    <row r="8" spans="1:7" ht="12.75">
      <c r="A8" s="77"/>
      <c r="B8" s="78"/>
      <c r="C8" s="78"/>
      <c r="D8" s="75"/>
      <c r="E8" s="79"/>
      <c r="F8" s="80" t="s">
        <v>72</v>
      </c>
      <c r="G8" s="57"/>
    </row>
    <row r="9" spans="1:7" ht="25.5">
      <c r="A9" s="81" t="s">
        <v>166</v>
      </c>
      <c r="B9" s="81" t="s">
        <v>2</v>
      </c>
      <c r="C9" s="81" t="s">
        <v>5</v>
      </c>
      <c r="D9" s="81" t="s">
        <v>167</v>
      </c>
      <c r="E9" s="81" t="s">
        <v>2</v>
      </c>
      <c r="F9" s="81" t="s">
        <v>5</v>
      </c>
      <c r="G9" s="57"/>
    </row>
    <row r="10" spans="1:7" ht="12.75">
      <c r="A10" s="82" t="s">
        <v>6</v>
      </c>
      <c r="B10" s="82">
        <v>1</v>
      </c>
      <c r="C10" s="82">
        <v>2</v>
      </c>
      <c r="D10" s="82" t="s">
        <v>6</v>
      </c>
      <c r="E10" s="82">
        <v>1</v>
      </c>
      <c r="F10" s="82">
        <v>2</v>
      </c>
      <c r="G10" s="57"/>
    </row>
    <row r="11" spans="1:7" ht="18" customHeight="1">
      <c r="A11" s="83" t="s">
        <v>168</v>
      </c>
      <c r="B11" s="84"/>
      <c r="C11" s="84"/>
      <c r="D11" s="83" t="s">
        <v>169</v>
      </c>
      <c r="E11" s="229"/>
      <c r="F11" s="85"/>
      <c r="G11" s="57"/>
    </row>
    <row r="12" spans="1:7" s="89" customFormat="1" ht="12">
      <c r="A12" s="86" t="s">
        <v>170</v>
      </c>
      <c r="B12" s="87"/>
      <c r="C12" s="87"/>
      <c r="D12" s="86" t="s">
        <v>171</v>
      </c>
      <c r="E12" s="87"/>
      <c r="F12" s="87"/>
      <c r="G12" s="88"/>
    </row>
    <row r="13" spans="1:7" s="92" customFormat="1" ht="12.75">
      <c r="A13" s="90" t="s">
        <v>172</v>
      </c>
      <c r="B13" s="90"/>
      <c r="C13" s="90"/>
      <c r="D13" s="90" t="s">
        <v>173</v>
      </c>
      <c r="E13" s="231">
        <v>7015</v>
      </c>
      <c r="F13" s="90"/>
      <c r="G13" s="91"/>
    </row>
    <row r="14" spans="1:7" s="92" customFormat="1" ht="23.25" customHeight="1">
      <c r="A14" s="90" t="s">
        <v>174</v>
      </c>
      <c r="B14" s="217">
        <v>2450156</v>
      </c>
      <c r="C14" s="219"/>
      <c r="D14" s="90" t="s">
        <v>175</v>
      </c>
      <c r="E14" s="217">
        <v>5094588</v>
      </c>
      <c r="F14" s="219"/>
      <c r="G14" s="91"/>
    </row>
    <row r="15" spans="1:7" s="92" customFormat="1" ht="12.75">
      <c r="A15" s="90" t="s">
        <v>176</v>
      </c>
      <c r="B15" s="217">
        <v>2430576</v>
      </c>
      <c r="C15" s="219"/>
      <c r="D15" s="90" t="s">
        <v>177</v>
      </c>
      <c r="E15" s="217">
        <v>5089181</v>
      </c>
      <c r="F15" s="219"/>
      <c r="G15" s="91"/>
    </row>
    <row r="16" spans="1:7" s="92" customFormat="1" ht="24">
      <c r="A16" s="90" t="s">
        <v>178</v>
      </c>
      <c r="B16" s="217">
        <v>132</v>
      </c>
      <c r="C16" s="219"/>
      <c r="D16" s="90" t="s">
        <v>179</v>
      </c>
      <c r="E16" s="217"/>
      <c r="F16" s="219"/>
      <c r="G16" s="91"/>
    </row>
    <row r="17" spans="1:7" s="92" customFormat="1" ht="12.75">
      <c r="A17" s="90" t="s">
        <v>180</v>
      </c>
      <c r="B17" s="217">
        <v>3296</v>
      </c>
      <c r="C17" s="219"/>
      <c r="D17" s="93" t="s">
        <v>181</v>
      </c>
      <c r="E17" s="217">
        <v>84680</v>
      </c>
      <c r="F17" s="219"/>
      <c r="G17" s="91"/>
    </row>
    <row r="18" spans="1:6" s="92" customFormat="1" ht="12.75">
      <c r="A18" s="94" t="s">
        <v>182</v>
      </c>
      <c r="B18" s="218">
        <f>B13+B14+B16+B17</f>
        <v>2453584</v>
      </c>
      <c r="C18" s="219"/>
      <c r="D18" s="90" t="s">
        <v>183</v>
      </c>
      <c r="E18" s="231">
        <v>282654</v>
      </c>
      <c r="F18" s="219"/>
    </row>
    <row r="19" spans="1:6" s="92" customFormat="1" ht="12.75">
      <c r="A19" s="90"/>
      <c r="B19" s="219"/>
      <c r="C19" s="219"/>
      <c r="D19" s="94" t="s">
        <v>182</v>
      </c>
      <c r="E19" s="218">
        <f>E13+E14+E16+E17+E18</f>
        <v>5468937</v>
      </c>
      <c r="F19" s="219"/>
    </row>
    <row r="20" spans="1:6" s="92" customFormat="1" ht="12">
      <c r="A20" s="95" t="s">
        <v>184</v>
      </c>
      <c r="B20" s="219"/>
      <c r="C20" s="219"/>
      <c r="D20" s="90"/>
      <c r="E20" s="219"/>
      <c r="F20" s="219"/>
    </row>
    <row r="21" spans="1:6" s="92" customFormat="1" ht="12">
      <c r="A21" s="96" t="s">
        <v>185</v>
      </c>
      <c r="B21" s="219"/>
      <c r="C21" s="219"/>
      <c r="D21" s="95" t="s">
        <v>186</v>
      </c>
      <c r="E21" s="219"/>
      <c r="F21" s="219"/>
    </row>
    <row r="22" spans="1:6" s="92" customFormat="1" ht="12.75">
      <c r="A22" s="90" t="s">
        <v>187</v>
      </c>
      <c r="B22" s="217">
        <v>140535</v>
      </c>
      <c r="C22" s="219"/>
      <c r="D22" s="90"/>
      <c r="E22" s="219"/>
      <c r="F22" s="219"/>
    </row>
    <row r="23" spans="1:6" s="92" customFormat="1" ht="12">
      <c r="A23" s="90" t="s">
        <v>188</v>
      </c>
      <c r="B23" s="219"/>
      <c r="C23" s="219"/>
      <c r="D23" s="95"/>
      <c r="E23" s="219"/>
      <c r="F23" s="219"/>
    </row>
    <row r="24" spans="1:6" s="92" customFormat="1" ht="24">
      <c r="A24" s="90" t="s">
        <v>189</v>
      </c>
      <c r="B24" s="219"/>
      <c r="C24" s="219"/>
      <c r="D24" s="90"/>
      <c r="E24" s="219"/>
      <c r="F24" s="219"/>
    </row>
    <row r="25" spans="1:6" s="92" customFormat="1" ht="12">
      <c r="A25" s="90" t="s">
        <v>183</v>
      </c>
      <c r="B25" s="219"/>
      <c r="C25" s="219"/>
      <c r="D25" s="94" t="s">
        <v>27</v>
      </c>
      <c r="E25" s="219"/>
      <c r="F25" s="219"/>
    </row>
    <row r="26" spans="1:6" s="92" customFormat="1" ht="12.75">
      <c r="A26" s="94" t="s">
        <v>27</v>
      </c>
      <c r="B26" s="218">
        <f>SUM(B21:B25)</f>
        <v>140535</v>
      </c>
      <c r="C26" s="219"/>
      <c r="D26" s="94"/>
      <c r="E26" s="219"/>
      <c r="F26" s="219"/>
    </row>
    <row r="27" spans="1:6" s="92" customFormat="1" ht="12">
      <c r="A27" s="94"/>
      <c r="B27" s="219"/>
      <c r="C27" s="219"/>
      <c r="D27" s="95"/>
      <c r="E27" s="219"/>
      <c r="F27" s="219"/>
    </row>
    <row r="28" spans="1:6" s="92" customFormat="1" ht="12.75" customHeight="1">
      <c r="A28" s="95" t="s">
        <v>190</v>
      </c>
      <c r="B28" s="218">
        <f>B18+B26</f>
        <v>2594119</v>
      </c>
      <c r="C28" s="219"/>
      <c r="D28" s="95" t="s">
        <v>191</v>
      </c>
      <c r="E28" s="218">
        <f>E19+E25</f>
        <v>5468937</v>
      </c>
      <c r="F28" s="219"/>
    </row>
    <row r="29" spans="1:6" s="92" customFormat="1" ht="13.5" customHeight="1">
      <c r="A29" s="95" t="s">
        <v>192</v>
      </c>
      <c r="B29" s="218">
        <f>E28-B28</f>
        <v>2874818</v>
      </c>
      <c r="C29" s="219"/>
      <c r="D29" s="95" t="s">
        <v>193</v>
      </c>
      <c r="E29" s="219"/>
      <c r="F29" s="219"/>
    </row>
    <row r="30" spans="1:6" s="92" customFormat="1" ht="14.25" customHeight="1">
      <c r="A30" s="95" t="s">
        <v>194</v>
      </c>
      <c r="B30" s="218"/>
      <c r="C30" s="219"/>
      <c r="D30" s="95" t="s">
        <v>195</v>
      </c>
      <c r="E30" s="219"/>
      <c r="F30" s="219"/>
    </row>
    <row r="31" spans="1:6" s="92" customFormat="1" ht="13.5" customHeight="1">
      <c r="A31" s="97" t="s">
        <v>196</v>
      </c>
      <c r="B31" s="218">
        <f>B28+B30</f>
        <v>2594119</v>
      </c>
      <c r="C31" s="219"/>
      <c r="D31" s="95" t="s">
        <v>197</v>
      </c>
      <c r="E31" s="218">
        <f>E28+E30</f>
        <v>5468937</v>
      </c>
      <c r="F31" s="219"/>
    </row>
    <row r="32" spans="1:6" s="92" customFormat="1" ht="17.25" customHeight="1">
      <c r="A32" s="95" t="s">
        <v>198</v>
      </c>
      <c r="B32" s="218">
        <f>B29-B30</f>
        <v>2874818</v>
      </c>
      <c r="C32" s="219"/>
      <c r="D32" s="95" t="s">
        <v>199</v>
      </c>
      <c r="E32" s="219"/>
      <c r="F32" s="219"/>
    </row>
    <row r="33" spans="1:6" s="92" customFormat="1" ht="15.75" customHeight="1">
      <c r="A33" s="95" t="s">
        <v>200</v>
      </c>
      <c r="B33" s="219"/>
      <c r="C33" s="219"/>
      <c r="D33" s="300"/>
      <c r="E33" s="219"/>
      <c r="F33" s="219"/>
    </row>
    <row r="34" spans="1:6" s="92" customFormat="1" ht="15.75" customHeight="1">
      <c r="A34" s="90" t="s">
        <v>201</v>
      </c>
      <c r="B34" s="219"/>
      <c r="C34" s="219"/>
      <c r="D34" s="301"/>
      <c r="E34" s="219"/>
      <c r="F34" s="219"/>
    </row>
    <row r="35" spans="1:6" s="92" customFormat="1" ht="15.75" customHeight="1">
      <c r="A35" s="90" t="s">
        <v>202</v>
      </c>
      <c r="B35" s="219"/>
      <c r="C35" s="219"/>
      <c r="D35" s="301"/>
      <c r="E35" s="219"/>
      <c r="F35" s="219"/>
    </row>
    <row r="36" spans="1:6" s="92" customFormat="1" ht="15.75" customHeight="1">
      <c r="A36" s="94" t="s">
        <v>203</v>
      </c>
      <c r="B36" s="218"/>
      <c r="C36" s="219"/>
      <c r="D36" s="301"/>
      <c r="E36" s="219"/>
      <c r="F36" s="219"/>
    </row>
    <row r="37" spans="1:6" s="92" customFormat="1" ht="15" customHeight="1">
      <c r="A37" s="95" t="s">
        <v>204</v>
      </c>
      <c r="B37" s="244">
        <f>B32-B36</f>
        <v>2874818</v>
      </c>
      <c r="C37" s="219"/>
      <c r="D37" s="95" t="s">
        <v>205</v>
      </c>
      <c r="E37" s="219"/>
      <c r="F37" s="219"/>
    </row>
    <row r="38" spans="1:6" s="92" customFormat="1" ht="17.25" customHeight="1">
      <c r="A38" s="97" t="s">
        <v>206</v>
      </c>
      <c r="B38" s="218">
        <f>B31+B37+B36</f>
        <v>5468937</v>
      </c>
      <c r="C38" s="219"/>
      <c r="D38" s="95" t="s">
        <v>207</v>
      </c>
      <c r="E38" s="218">
        <f>E31</f>
        <v>5468937</v>
      </c>
      <c r="F38" s="219"/>
    </row>
    <row r="39" s="92" customFormat="1" ht="12"/>
    <row r="40" s="92" customFormat="1" ht="12.75" customHeight="1">
      <c r="A40" s="9" t="s">
        <v>462</v>
      </c>
    </row>
    <row r="41" s="92" customFormat="1" ht="12"/>
    <row r="42" s="92" customFormat="1" ht="12"/>
    <row r="43" s="92" customFormat="1" ht="12.75" customHeight="1">
      <c r="B43" s="177"/>
    </row>
    <row r="44" spans="1:7" s="92" customFormat="1" ht="12.75">
      <c r="A44" s="184" t="s">
        <v>327</v>
      </c>
      <c r="B44" s="88"/>
      <c r="D44" s="205" t="s">
        <v>368</v>
      </c>
      <c r="E44" s="205"/>
      <c r="F44" s="205"/>
      <c r="G44" s="205"/>
    </row>
    <row r="45" spans="1:7" s="92" customFormat="1" ht="12">
      <c r="A45" s="88"/>
      <c r="B45" s="88"/>
      <c r="D45" s="183"/>
      <c r="E45" s="183"/>
      <c r="F45" s="183"/>
      <c r="G45" s="89"/>
    </row>
    <row r="46" spans="1:6" s="89" customFormat="1" ht="12">
      <c r="A46" s="89" t="s">
        <v>370</v>
      </c>
      <c r="D46" s="183" t="s">
        <v>371</v>
      </c>
      <c r="F46" s="183"/>
    </row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/>
    <row r="56" s="89" customFormat="1" ht="12.75">
      <c r="A56" s="8"/>
    </row>
  </sheetData>
  <mergeCells count="4">
    <mergeCell ref="D33:D36"/>
    <mergeCell ref="E1:F1"/>
    <mergeCell ref="C3:D3"/>
    <mergeCell ref="E5:G5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B17" sqref="B17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05" t="s">
        <v>70</v>
      </c>
      <c r="F1" s="305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06" t="s">
        <v>71</v>
      </c>
      <c r="B3" s="307"/>
      <c r="C3" s="307"/>
      <c r="D3" s="307"/>
      <c r="E3" s="307"/>
      <c r="F3" s="307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4.25" customHeight="1">
      <c r="A6" s="25" t="s">
        <v>376</v>
      </c>
      <c r="B6" s="26"/>
      <c r="C6" s="2"/>
      <c r="D6" s="2"/>
      <c r="E6" s="297" t="s">
        <v>393</v>
      </c>
      <c r="F6" s="297"/>
      <c r="G6" s="297"/>
    </row>
    <row r="7" spans="1:7" ht="15">
      <c r="A7" s="25" t="s">
        <v>461</v>
      </c>
      <c r="B7" s="26"/>
      <c r="C7" s="6"/>
      <c r="D7" s="6"/>
      <c r="E7" s="4"/>
      <c r="F7" s="36"/>
      <c r="G7" s="27"/>
    </row>
    <row r="8" spans="1:7" ht="12.75">
      <c r="A8" s="34"/>
      <c r="B8" s="35"/>
      <c r="C8" s="37"/>
      <c r="D8" s="38"/>
      <c r="E8" s="27"/>
      <c r="F8" s="27"/>
      <c r="G8" s="39"/>
    </row>
    <row r="9" spans="1:7" ht="12.75">
      <c r="A9" s="34"/>
      <c r="B9" s="35"/>
      <c r="C9" s="37"/>
      <c r="D9" s="38"/>
      <c r="E9" s="27"/>
      <c r="F9" s="27"/>
      <c r="G9" s="40" t="s">
        <v>72</v>
      </c>
    </row>
    <row r="10" spans="1:7" ht="13.5" customHeight="1">
      <c r="A10" s="308" t="s">
        <v>73</v>
      </c>
      <c r="B10" s="308" t="s">
        <v>4</v>
      </c>
      <c r="C10" s="308"/>
      <c r="D10" s="308"/>
      <c r="E10" s="308" t="s">
        <v>5</v>
      </c>
      <c r="F10" s="308"/>
      <c r="G10" s="308"/>
    </row>
    <row r="11" spans="1:7" ht="18" customHeight="1">
      <c r="A11" s="309"/>
      <c r="B11" s="41" t="s">
        <v>74</v>
      </c>
      <c r="C11" s="41" t="s">
        <v>75</v>
      </c>
      <c r="D11" s="41" t="s">
        <v>76</v>
      </c>
      <c r="E11" s="41" t="s">
        <v>74</v>
      </c>
      <c r="F11" s="41" t="s">
        <v>75</v>
      </c>
      <c r="G11" s="41" t="s">
        <v>76</v>
      </c>
    </row>
    <row r="12" spans="1:7" s="43" customFormat="1" ht="12">
      <c r="A12" s="42" t="s">
        <v>6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</row>
    <row r="13" spans="1:7" ht="25.5">
      <c r="A13" s="44" t="s">
        <v>77</v>
      </c>
      <c r="B13" s="201"/>
      <c r="C13" s="201"/>
      <c r="D13" s="201"/>
      <c r="E13" s="45"/>
      <c r="F13" s="45"/>
      <c r="G13" s="45"/>
    </row>
    <row r="14" spans="1:7" ht="12.75">
      <c r="A14" s="46" t="s">
        <v>78</v>
      </c>
      <c r="B14" s="201">
        <v>2563598</v>
      </c>
      <c r="C14" s="201">
        <v>11216028</v>
      </c>
      <c r="D14" s="201">
        <f>B14-C14</f>
        <v>-8652430</v>
      </c>
      <c r="E14" s="45"/>
      <c r="F14" s="45"/>
      <c r="G14" s="45"/>
    </row>
    <row r="15" spans="1:7" ht="12.75">
      <c r="A15" s="46" t="s">
        <v>79</v>
      </c>
      <c r="B15" s="201"/>
      <c r="C15" s="201"/>
      <c r="D15" s="201"/>
      <c r="E15" s="45"/>
      <c r="F15" s="45"/>
      <c r="G15" s="45"/>
    </row>
    <row r="16" spans="1:7" ht="12.75">
      <c r="A16" s="47" t="s">
        <v>80</v>
      </c>
      <c r="B16" s="201">
        <v>67205</v>
      </c>
      <c r="C16" s="201">
        <v>193100</v>
      </c>
      <c r="D16" s="201">
        <f>B16-C16</f>
        <v>-125895</v>
      </c>
      <c r="E16" s="45"/>
      <c r="F16" s="45"/>
      <c r="G16" s="45"/>
    </row>
    <row r="17" spans="1:7" ht="12.75">
      <c r="A17" s="46" t="s">
        <v>81</v>
      </c>
      <c r="B17" s="215">
        <v>7015</v>
      </c>
      <c r="C17" s="201"/>
      <c r="D17" s="201"/>
      <c r="E17" s="45"/>
      <c r="F17" s="45"/>
      <c r="G17" s="45"/>
    </row>
    <row r="18" spans="1:7" ht="12.75">
      <c r="A18" s="46" t="s">
        <v>82</v>
      </c>
      <c r="B18" s="201"/>
      <c r="C18" s="201"/>
      <c r="D18" s="201"/>
      <c r="E18" s="45"/>
      <c r="F18" s="45"/>
      <c r="G18" s="45"/>
    </row>
    <row r="19" spans="1:7" ht="12.75">
      <c r="A19" s="46" t="s">
        <v>83</v>
      </c>
      <c r="B19" s="201"/>
      <c r="C19" s="201"/>
      <c r="D19" s="201"/>
      <c r="E19" s="45"/>
      <c r="F19" s="45"/>
      <c r="G19" s="45"/>
    </row>
    <row r="20" spans="1:7" ht="25.5">
      <c r="A20" s="44" t="s">
        <v>84</v>
      </c>
      <c r="B20" s="202">
        <f>SUM(B14:B19)</f>
        <v>2637818</v>
      </c>
      <c r="C20" s="202">
        <f>SUM(C14:C19)</f>
        <v>11409128</v>
      </c>
      <c r="D20" s="202">
        <f>B20-C20</f>
        <v>-8771310</v>
      </c>
      <c r="E20" s="45"/>
      <c r="F20" s="45"/>
      <c r="G20" s="45"/>
    </row>
    <row r="21" spans="1:7" ht="25.5">
      <c r="A21" s="48" t="s">
        <v>85</v>
      </c>
      <c r="B21" s="201"/>
      <c r="C21" s="201"/>
      <c r="D21" s="201"/>
      <c r="E21" s="45"/>
      <c r="F21" s="45"/>
      <c r="G21" s="45"/>
    </row>
    <row r="22" spans="1:7" ht="12.75">
      <c r="A22" s="46" t="s">
        <v>86</v>
      </c>
      <c r="B22" s="201"/>
      <c r="C22" s="201"/>
      <c r="D22" s="201"/>
      <c r="E22" s="45"/>
      <c r="F22" s="45"/>
      <c r="G22" s="45"/>
    </row>
    <row r="23" spans="1:7" ht="12.75">
      <c r="A23" s="46" t="s">
        <v>87</v>
      </c>
      <c r="B23" s="201"/>
      <c r="C23" s="201"/>
      <c r="D23" s="201"/>
      <c r="E23" s="45"/>
      <c r="F23" s="45"/>
      <c r="G23" s="45"/>
    </row>
    <row r="24" spans="1:7" ht="12.75">
      <c r="A24" s="46" t="s">
        <v>80</v>
      </c>
      <c r="B24" s="201"/>
      <c r="C24" s="201"/>
      <c r="D24" s="201"/>
      <c r="E24" s="45"/>
      <c r="F24" s="45"/>
      <c r="G24" s="45"/>
    </row>
    <row r="25" spans="1:7" ht="12.75">
      <c r="A25" s="46" t="s">
        <v>88</v>
      </c>
      <c r="B25" s="201"/>
      <c r="C25" s="201"/>
      <c r="D25" s="201"/>
      <c r="E25" s="45"/>
      <c r="F25" s="45"/>
      <c r="G25" s="45"/>
    </row>
    <row r="26" spans="1:7" ht="12.75">
      <c r="A26" s="46" t="s">
        <v>82</v>
      </c>
      <c r="B26" s="201"/>
      <c r="C26" s="201"/>
      <c r="D26" s="201"/>
      <c r="E26" s="45"/>
      <c r="F26" s="45"/>
      <c r="G26" s="45"/>
    </row>
    <row r="27" spans="1:7" ht="12.75">
      <c r="A27" s="46" t="s">
        <v>89</v>
      </c>
      <c r="B27" s="201"/>
      <c r="C27" s="201"/>
      <c r="D27" s="201"/>
      <c r="E27" s="45"/>
      <c r="F27" s="45"/>
      <c r="G27" s="45"/>
    </row>
    <row r="28" spans="1:7" ht="12.75">
      <c r="A28" s="46" t="s">
        <v>90</v>
      </c>
      <c r="B28" s="201"/>
      <c r="C28" s="201"/>
      <c r="D28" s="201"/>
      <c r="E28" s="45"/>
      <c r="F28" s="45"/>
      <c r="G28" s="45"/>
    </row>
    <row r="29" spans="1:7" ht="25.5">
      <c r="A29" s="46" t="s">
        <v>91</v>
      </c>
      <c r="B29" s="201"/>
      <c r="C29" s="201"/>
      <c r="D29" s="201"/>
      <c r="E29" s="45"/>
      <c r="F29" s="45"/>
      <c r="G29" s="45"/>
    </row>
    <row r="30" spans="1:7" ht="25.5">
      <c r="A30" s="44" t="s">
        <v>92</v>
      </c>
      <c r="B30" s="201"/>
      <c r="C30" s="201"/>
      <c r="D30" s="201"/>
      <c r="E30" s="45"/>
      <c r="F30" s="45"/>
      <c r="G30" s="45"/>
    </row>
    <row r="31" spans="1:7" ht="12.75">
      <c r="A31" s="44" t="s">
        <v>93</v>
      </c>
      <c r="B31" s="201"/>
      <c r="C31" s="201"/>
      <c r="D31" s="201"/>
      <c r="E31" s="45"/>
      <c r="F31" s="45"/>
      <c r="G31" s="45"/>
    </row>
    <row r="32" spans="1:7" ht="12.75">
      <c r="A32" s="46" t="s">
        <v>94</v>
      </c>
      <c r="B32" s="201">
        <v>14570675</v>
      </c>
      <c r="C32" s="201">
        <v>249864</v>
      </c>
      <c r="D32" s="201">
        <f>B32-C32</f>
        <v>14320811</v>
      </c>
      <c r="E32" s="45"/>
      <c r="F32" s="45"/>
      <c r="G32" s="45"/>
    </row>
    <row r="33" spans="1:7" ht="12.75">
      <c r="A33" s="46" t="s">
        <v>95</v>
      </c>
      <c r="B33" s="201"/>
      <c r="C33" s="201"/>
      <c r="D33" s="201"/>
      <c r="E33" s="45"/>
      <c r="F33" s="45"/>
      <c r="G33" s="45"/>
    </row>
    <row r="34" spans="1:7" ht="12.75">
      <c r="A34" s="46" t="s">
        <v>96</v>
      </c>
      <c r="B34" s="201"/>
      <c r="C34" s="201"/>
      <c r="D34" s="201"/>
      <c r="E34" s="45"/>
      <c r="F34" s="45"/>
      <c r="G34" s="45"/>
    </row>
    <row r="35" spans="1:7" ht="12.75">
      <c r="A35" s="46" t="s">
        <v>97</v>
      </c>
      <c r="B35" s="201"/>
      <c r="C35" s="201"/>
      <c r="D35" s="201"/>
      <c r="E35" s="45"/>
      <c r="F35" s="45"/>
      <c r="G35" s="45"/>
    </row>
    <row r="36" spans="1:7" ht="12.75">
      <c r="A36" s="46" t="s">
        <v>82</v>
      </c>
      <c r="B36" s="201"/>
      <c r="C36" s="201"/>
      <c r="D36" s="201"/>
      <c r="E36" s="45"/>
      <c r="F36" s="45"/>
      <c r="G36" s="45"/>
    </row>
    <row r="37" spans="1:7" ht="12.75">
      <c r="A37" s="46" t="s">
        <v>98</v>
      </c>
      <c r="B37" s="201"/>
      <c r="C37" s="201"/>
      <c r="D37" s="201"/>
      <c r="E37" s="45"/>
      <c r="F37" s="45"/>
      <c r="G37" s="45"/>
    </row>
    <row r="38" spans="1:7" ht="12.75">
      <c r="A38" s="44" t="s">
        <v>99</v>
      </c>
      <c r="B38" s="202">
        <f>SUM(B32:B37)</f>
        <v>14570675</v>
      </c>
      <c r="C38" s="202">
        <f>SUM(C32:C37)</f>
        <v>249864</v>
      </c>
      <c r="D38" s="202">
        <f>SUM(D32:D37)</f>
        <v>14320811</v>
      </c>
      <c r="E38" s="45"/>
      <c r="F38" s="45"/>
      <c r="G38" s="45"/>
    </row>
    <row r="39" spans="1:7" ht="12.75">
      <c r="A39" s="44" t="s">
        <v>100</v>
      </c>
      <c r="B39" s="202">
        <f>SUM(B20,B30,B38)</f>
        <v>17208493</v>
      </c>
      <c r="C39" s="202">
        <f>SUM(C20,C30,C38)</f>
        <v>11658992</v>
      </c>
      <c r="D39" s="202">
        <f>B39-C39</f>
        <v>5549501</v>
      </c>
      <c r="E39" s="45"/>
      <c r="F39" s="45"/>
      <c r="G39" s="45"/>
    </row>
    <row r="40" spans="1:7" ht="12.75">
      <c r="A40" s="44" t="s">
        <v>101</v>
      </c>
      <c r="B40" s="201"/>
      <c r="C40" s="201"/>
      <c r="D40" s="201"/>
      <c r="E40" s="45"/>
      <c r="F40" s="45"/>
      <c r="G40" s="45"/>
    </row>
    <row r="41" spans="1:7" ht="12.75">
      <c r="A41" s="48" t="s">
        <v>102</v>
      </c>
      <c r="B41" s="201"/>
      <c r="C41" s="201"/>
      <c r="D41" s="202">
        <f>D39+D40</f>
        <v>5549501</v>
      </c>
      <c r="E41" s="45"/>
      <c r="F41" s="45"/>
      <c r="G41" s="45"/>
    </row>
    <row r="42" spans="1:7" ht="12.75">
      <c r="A42" s="46" t="s">
        <v>103</v>
      </c>
      <c r="B42" s="201"/>
      <c r="C42" s="201"/>
      <c r="D42" s="201">
        <v>327862</v>
      </c>
      <c r="E42" s="45"/>
      <c r="F42" s="45"/>
      <c r="G42" s="45"/>
    </row>
    <row r="43" spans="1:7" ht="12.75">
      <c r="A43" s="49"/>
      <c r="B43" s="50"/>
      <c r="C43" s="50"/>
      <c r="D43" s="50"/>
      <c r="E43" s="50"/>
      <c r="F43" s="50"/>
      <c r="G43" s="50"/>
    </row>
    <row r="44" spans="1:7" ht="12.75">
      <c r="A44" s="9" t="s">
        <v>462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4" t="s">
        <v>327</v>
      </c>
      <c r="C49" s="177"/>
      <c r="D49" s="27"/>
      <c r="E49" s="26"/>
      <c r="F49" s="304" t="s">
        <v>368</v>
      </c>
      <c r="G49" s="304"/>
      <c r="H49" s="304"/>
    </row>
    <row r="50" spans="2:6" ht="12.75">
      <c r="B50" s="88"/>
      <c r="C50" s="88"/>
      <c r="F50" s="183"/>
    </row>
    <row r="51" spans="2:6" ht="12.75">
      <c r="B51" s="88"/>
      <c r="C51" s="88" t="s">
        <v>366</v>
      </c>
      <c r="F51" s="183" t="s">
        <v>371</v>
      </c>
    </row>
  </sheetData>
  <mergeCells count="7">
    <mergeCell ref="F49:H49"/>
    <mergeCell ref="E1:F1"/>
    <mergeCell ref="A3:F3"/>
    <mergeCell ref="A10:A11"/>
    <mergeCell ref="B10:D10"/>
    <mergeCell ref="E10:G10"/>
    <mergeCell ref="E6:G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3" sqref="A3:K3"/>
    </sheetView>
  </sheetViews>
  <sheetFormatPr defaultColWidth="9.140625" defaultRowHeight="12.75"/>
  <cols>
    <col min="1" max="1" width="25.421875" style="22" customWidth="1"/>
    <col min="2" max="2" width="11.8515625" style="22" customWidth="1"/>
    <col min="3" max="3" width="11.421875" style="22" customWidth="1"/>
    <col min="4" max="4" width="10.574218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98"/>
      <c r="I1" s="98" t="s">
        <v>208</v>
      </c>
      <c r="J1" s="98"/>
      <c r="K1" s="98"/>
    </row>
    <row r="3" spans="1:11" ht="19.5" customHeight="1">
      <c r="A3" s="292" t="s">
        <v>209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2.75">
      <c r="A4" s="99"/>
      <c r="B4" s="100"/>
      <c r="C4" s="100"/>
      <c r="D4" s="100"/>
      <c r="E4" s="100"/>
      <c r="F4" s="100"/>
      <c r="G4" s="100"/>
      <c r="H4" s="100"/>
      <c r="I4" s="100"/>
      <c r="J4" s="101"/>
      <c r="K4" s="101"/>
    </row>
    <row r="5" spans="1:11" ht="14.25" customHeight="1">
      <c r="A5" s="199" t="s">
        <v>376</v>
      </c>
      <c r="B5" s="102"/>
      <c r="C5" s="102"/>
      <c r="D5" s="102"/>
      <c r="E5" s="102"/>
      <c r="F5" s="100"/>
      <c r="G5" s="100"/>
      <c r="H5" s="103"/>
      <c r="I5" s="297" t="s">
        <v>393</v>
      </c>
      <c r="J5" s="297"/>
      <c r="K5" s="297"/>
    </row>
    <row r="6" spans="1:11" ht="15">
      <c r="A6" s="199" t="s">
        <v>461</v>
      </c>
      <c r="B6" s="102"/>
      <c r="C6" s="102"/>
      <c r="D6" s="102"/>
      <c r="E6" s="104"/>
      <c r="F6" s="104"/>
      <c r="G6" s="104"/>
      <c r="H6" s="104"/>
      <c r="I6" s="104"/>
      <c r="J6" s="105"/>
      <c r="K6" s="106"/>
    </row>
    <row r="7" spans="1:11" ht="12.75">
      <c r="A7" s="107"/>
      <c r="B7" s="107"/>
      <c r="C7" s="107"/>
      <c r="D7" s="107"/>
      <c r="E7" s="108"/>
      <c r="F7" s="108"/>
      <c r="G7" s="108"/>
      <c r="H7" s="108"/>
      <c r="I7" s="108"/>
      <c r="J7" s="100"/>
      <c r="K7" s="109" t="s">
        <v>210</v>
      </c>
    </row>
    <row r="8" spans="1:11" ht="12.75">
      <c r="A8" s="312" t="s">
        <v>211</v>
      </c>
      <c r="B8" s="312" t="s">
        <v>212</v>
      </c>
      <c r="C8" s="314" t="s">
        <v>213</v>
      </c>
      <c r="D8" s="295"/>
      <c r="E8" s="295"/>
      <c r="F8" s="295"/>
      <c r="G8" s="317"/>
      <c r="H8" s="314" t="s">
        <v>214</v>
      </c>
      <c r="I8" s="316"/>
      <c r="J8" s="312" t="s">
        <v>215</v>
      </c>
      <c r="K8" s="312" t="s">
        <v>216</v>
      </c>
    </row>
    <row r="9" spans="1:11" ht="12.75" customHeight="1">
      <c r="A9" s="293"/>
      <c r="B9" s="294"/>
      <c r="C9" s="310" t="s">
        <v>433</v>
      </c>
      <c r="D9" s="312" t="s">
        <v>217</v>
      </c>
      <c r="E9" s="314" t="s">
        <v>218</v>
      </c>
      <c r="F9" s="315"/>
      <c r="G9" s="316"/>
      <c r="H9" s="312" t="s">
        <v>219</v>
      </c>
      <c r="I9" s="312" t="s">
        <v>220</v>
      </c>
      <c r="J9" s="293"/>
      <c r="K9" s="293"/>
    </row>
    <row r="10" spans="1:11" ht="25.5">
      <c r="A10" s="313"/>
      <c r="B10" s="313"/>
      <c r="C10" s="311"/>
      <c r="D10" s="313"/>
      <c r="E10" s="110" t="s">
        <v>40</v>
      </c>
      <c r="F10" s="110" t="s">
        <v>221</v>
      </c>
      <c r="G10" s="110" t="s">
        <v>20</v>
      </c>
      <c r="H10" s="291"/>
      <c r="I10" s="291"/>
      <c r="J10" s="291"/>
      <c r="K10" s="291"/>
    </row>
    <row r="11" spans="1:11" s="51" customFormat="1" ht="12.75">
      <c r="A11" s="111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</row>
    <row r="12" spans="1:11" ht="25.5">
      <c r="A12" s="112" t="s">
        <v>222</v>
      </c>
      <c r="B12" s="113"/>
      <c r="C12" s="113"/>
      <c r="D12" s="113"/>
      <c r="E12" s="113"/>
      <c r="F12" s="113"/>
      <c r="G12" s="114"/>
      <c r="H12" s="113"/>
      <c r="I12" s="113"/>
      <c r="J12" s="114"/>
      <c r="K12" s="115"/>
    </row>
    <row r="13" spans="1:11" ht="25.5">
      <c r="A13" s="112" t="s">
        <v>223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1"/>
    </row>
    <row r="14" spans="1:11" ht="25.5">
      <c r="A14" s="116" t="s">
        <v>224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1"/>
    </row>
    <row r="15" spans="1:11" ht="12.75">
      <c r="A15" s="116" t="s">
        <v>225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1"/>
    </row>
    <row r="16" spans="1:11" ht="25.5">
      <c r="A16" s="112" t="s">
        <v>226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1"/>
    </row>
    <row r="17" spans="1:12" ht="25.5">
      <c r="A17" s="112" t="s">
        <v>227</v>
      </c>
      <c r="B17" s="223">
        <f>B18-B19</f>
        <v>11819590</v>
      </c>
      <c r="C17" s="223">
        <f>C18-C19</f>
        <v>2389215</v>
      </c>
      <c r="D17" s="223"/>
      <c r="E17" s="223"/>
      <c r="F17" s="223"/>
      <c r="G17" s="223"/>
      <c r="H17" s="223"/>
      <c r="I17" s="223"/>
      <c r="J17" s="223"/>
      <c r="K17" s="223">
        <f>B17+C17</f>
        <v>14208805</v>
      </c>
      <c r="L17" s="208"/>
    </row>
    <row r="18" spans="1:11" ht="12.75">
      <c r="A18" s="116" t="s">
        <v>228</v>
      </c>
      <c r="B18" s="220">
        <v>12005300</v>
      </c>
      <c r="C18" s="220">
        <v>2455045</v>
      </c>
      <c r="D18" s="220"/>
      <c r="E18" s="220"/>
      <c r="F18" s="220"/>
      <c r="G18" s="220"/>
      <c r="H18" s="220"/>
      <c r="I18" s="220"/>
      <c r="J18" s="220"/>
      <c r="K18" s="220">
        <f>B18+C18</f>
        <v>14460345</v>
      </c>
    </row>
    <row r="19" spans="1:11" ht="12.75">
      <c r="A19" s="116" t="s">
        <v>229</v>
      </c>
      <c r="B19" s="220">
        <v>185710</v>
      </c>
      <c r="C19" s="220">
        <v>65830</v>
      </c>
      <c r="D19" s="220"/>
      <c r="E19" s="220"/>
      <c r="F19" s="220"/>
      <c r="G19" s="220"/>
      <c r="H19" s="220"/>
      <c r="I19" s="220"/>
      <c r="J19" s="220"/>
      <c r="K19" s="220">
        <f>B19+C19</f>
        <v>251540</v>
      </c>
    </row>
    <row r="20" spans="1:12" ht="25.5">
      <c r="A20" s="112" t="s">
        <v>230</v>
      </c>
      <c r="B20" s="224"/>
      <c r="C20" s="224"/>
      <c r="D20" s="224"/>
      <c r="E20" s="224"/>
      <c r="F20" s="224"/>
      <c r="G20" s="224"/>
      <c r="H20" s="225">
        <v>2874818</v>
      </c>
      <c r="I20" s="223"/>
      <c r="J20" s="225"/>
      <c r="K20" s="223">
        <f>H20</f>
        <v>2874818</v>
      </c>
      <c r="L20" s="208"/>
    </row>
    <row r="21" spans="1:11" ht="25.5">
      <c r="A21" s="116" t="s">
        <v>231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>
      <c r="A22" s="116" t="s">
        <v>232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0"/>
    </row>
    <row r="23" spans="1:11" ht="12.75">
      <c r="A23" s="116" t="s">
        <v>233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0"/>
    </row>
    <row r="24" spans="1:11" ht="12.75">
      <c r="A24" s="116" t="s">
        <v>234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0"/>
    </row>
    <row r="25" spans="1:11" ht="38.25">
      <c r="A25" s="116" t="s">
        <v>235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11" ht="12.75">
      <c r="A26" s="116" t="s">
        <v>236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0"/>
    </row>
    <row r="27" spans="1:11" ht="12.75">
      <c r="A27" s="116" t="s">
        <v>237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0"/>
    </row>
    <row r="28" spans="1:11" ht="38.25">
      <c r="A28" s="116" t="s">
        <v>238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1:11" ht="12.75">
      <c r="A29" s="116" t="s">
        <v>236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0"/>
    </row>
    <row r="30" spans="1:11" ht="12.75">
      <c r="A30" s="116" t="s">
        <v>237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0"/>
    </row>
    <row r="31" spans="1:11" ht="12.75">
      <c r="A31" s="116" t="s">
        <v>239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0"/>
    </row>
    <row r="32" spans="1:11" ht="12.75">
      <c r="A32" s="116" t="s">
        <v>240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0"/>
    </row>
    <row r="33" spans="1:11" ht="25.5">
      <c r="A33" s="112" t="s">
        <v>241</v>
      </c>
      <c r="B33" s="223">
        <f>B17</f>
        <v>11819590</v>
      </c>
      <c r="C33" s="223">
        <f>C17</f>
        <v>2389215</v>
      </c>
      <c r="D33" s="223"/>
      <c r="E33" s="223"/>
      <c r="F33" s="223"/>
      <c r="G33" s="223"/>
      <c r="H33" s="223">
        <f>H20</f>
        <v>2874818</v>
      </c>
      <c r="I33" s="223"/>
      <c r="J33" s="223"/>
      <c r="K33" s="223">
        <f>SUM(B33,C33,H33)</f>
        <v>17083623</v>
      </c>
    </row>
    <row r="34" spans="1:11" ht="38.25">
      <c r="A34" s="116" t="s">
        <v>242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1"/>
    </row>
    <row r="35" spans="1:11" ht="51">
      <c r="A35" s="116" t="s">
        <v>243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1"/>
    </row>
    <row r="36" spans="1:11" ht="25.5">
      <c r="A36" s="117" t="s">
        <v>244</v>
      </c>
      <c r="B36" s="223">
        <f>B33</f>
        <v>11819590</v>
      </c>
      <c r="C36" s="223">
        <f>C33</f>
        <v>2389215</v>
      </c>
      <c r="D36" s="223"/>
      <c r="E36" s="223"/>
      <c r="F36" s="223"/>
      <c r="G36" s="223"/>
      <c r="H36" s="223">
        <f>H33</f>
        <v>2874818</v>
      </c>
      <c r="I36" s="223"/>
      <c r="J36" s="223"/>
      <c r="K36" s="223">
        <f>K33</f>
        <v>17083623</v>
      </c>
    </row>
    <row r="37" spans="1:11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0"/>
    </row>
    <row r="38" spans="1:11" ht="12.75">
      <c r="A38" s="9" t="s">
        <v>462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2.75">
      <c r="A40" s="9"/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12.75">
      <c r="A41" s="9"/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2:11" ht="12.75" customHeight="1">
      <c r="B42" s="118"/>
      <c r="C42" s="184" t="s">
        <v>327</v>
      </c>
      <c r="D42" s="177"/>
      <c r="E42" s="8"/>
      <c r="F42" s="8"/>
      <c r="G42" s="304" t="s">
        <v>368</v>
      </c>
      <c r="H42" s="304"/>
      <c r="I42" s="304"/>
      <c r="J42" s="8"/>
      <c r="K42" s="205"/>
    </row>
    <row r="43" spans="3:11" ht="12.75">
      <c r="C43" s="88"/>
      <c r="D43" s="88"/>
      <c r="E43" s="8"/>
      <c r="F43" s="8"/>
      <c r="G43" s="183"/>
      <c r="H43" s="8"/>
      <c r="I43" s="8"/>
      <c r="J43" s="8"/>
      <c r="K43" s="8"/>
    </row>
    <row r="44" spans="3:11" ht="12.75">
      <c r="C44" s="88"/>
      <c r="D44" s="88" t="s">
        <v>366</v>
      </c>
      <c r="E44" s="8"/>
      <c r="F44" s="8"/>
      <c r="G44" s="183" t="s">
        <v>371</v>
      </c>
      <c r="H44" s="8"/>
      <c r="I44" s="8"/>
      <c r="J44" s="8"/>
      <c r="K44" s="8"/>
    </row>
  </sheetData>
  <mergeCells count="14">
    <mergeCell ref="I5:K5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fitToHeight="2" fitToWidth="1" horizontalDpi="300" verticalDpi="300" orientation="landscape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workbookViewId="0" topLeftCell="A1">
      <selection activeCell="B32" sqref="B32"/>
    </sheetView>
  </sheetViews>
  <sheetFormatPr defaultColWidth="9.140625" defaultRowHeight="12.75"/>
  <cols>
    <col min="1" max="1" width="32.421875" style="23" bestFit="1" customWidth="1"/>
    <col min="2" max="2" width="9.421875" style="23" customWidth="1"/>
    <col min="3" max="3" width="11.8515625" style="23" customWidth="1"/>
    <col min="4" max="4" width="11.421875" style="23" customWidth="1"/>
    <col min="5" max="5" width="8.71093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9.8515625" style="23" customWidth="1"/>
    <col min="10" max="10" width="9.140625" style="23" customWidth="1"/>
    <col min="11" max="11" width="8.00390625" style="23" customWidth="1"/>
    <col min="12" max="12" width="9.140625" style="23" customWidth="1"/>
    <col min="13" max="13" width="7.7109375" style="23" customWidth="1"/>
    <col min="14" max="14" width="6.8515625" style="23" customWidth="1"/>
    <col min="15" max="15" width="11.421875" style="23" customWidth="1"/>
    <col min="16" max="16" width="9.8515625" style="23" customWidth="1"/>
    <col min="17" max="16384" width="9.140625" style="23" customWidth="1"/>
  </cols>
  <sheetData>
    <row r="1" spans="13:15" ht="12.75">
      <c r="M1" s="318" t="s">
        <v>245</v>
      </c>
      <c r="N1" s="318"/>
      <c r="O1" s="318"/>
    </row>
    <row r="3" spans="1:16" ht="15">
      <c r="A3" s="121"/>
      <c r="B3" s="122"/>
      <c r="C3" s="122"/>
      <c r="D3" s="122"/>
      <c r="E3" s="122"/>
      <c r="F3" s="122"/>
      <c r="G3" s="123" t="s">
        <v>246</v>
      </c>
      <c r="H3" s="31"/>
      <c r="I3" s="122"/>
      <c r="J3" s="122"/>
      <c r="K3" s="122"/>
      <c r="L3" s="122"/>
      <c r="M3" s="122"/>
      <c r="N3" s="122"/>
      <c r="O3" s="122"/>
      <c r="P3" s="122"/>
    </row>
    <row r="4" spans="1:16" ht="14.25">
      <c r="A4" s="124"/>
      <c r="B4" s="124"/>
      <c r="C4" s="124"/>
      <c r="D4" s="124"/>
      <c r="E4" s="124"/>
      <c r="F4" s="319" t="s">
        <v>247</v>
      </c>
      <c r="G4" s="319"/>
      <c r="H4" s="319"/>
      <c r="I4" s="124"/>
      <c r="J4" s="124"/>
      <c r="K4" s="125"/>
      <c r="L4" s="125"/>
      <c r="M4" s="125"/>
      <c r="N4" s="125"/>
      <c r="O4" s="125"/>
      <c r="P4" s="125"/>
    </row>
    <row r="5" spans="1:16" ht="1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</row>
    <row r="6" spans="1:16" ht="16.5" customHeight="1">
      <c r="A6" s="199" t="s">
        <v>376</v>
      </c>
      <c r="B6" s="18"/>
      <c r="C6" s="18"/>
      <c r="D6" s="18"/>
      <c r="E6" s="18"/>
      <c r="F6" s="126"/>
      <c r="G6" s="126"/>
      <c r="H6" s="126"/>
      <c r="I6" s="126"/>
      <c r="J6" s="126"/>
      <c r="K6" s="127"/>
      <c r="L6" s="297" t="s">
        <v>393</v>
      </c>
      <c r="M6" s="297"/>
      <c r="N6" s="297"/>
      <c r="O6" s="297"/>
      <c r="P6" s="18"/>
    </row>
    <row r="7" spans="1:16" ht="15">
      <c r="A7" s="199" t="s">
        <v>461</v>
      </c>
      <c r="B7" s="200"/>
      <c r="C7" s="200"/>
      <c r="D7" s="20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76"/>
      <c r="P7" s="76"/>
    </row>
    <row r="8" spans="1:16" ht="12.75">
      <c r="A8" s="12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30"/>
      <c r="P8" s="131" t="s">
        <v>72</v>
      </c>
    </row>
    <row r="9" spans="1:16" s="133" customFormat="1" ht="39" customHeight="1">
      <c r="A9" s="320" t="s">
        <v>211</v>
      </c>
      <c r="B9" s="132" t="s">
        <v>248</v>
      </c>
      <c r="C9" s="132"/>
      <c r="D9" s="132"/>
      <c r="E9" s="132"/>
      <c r="F9" s="132" t="s">
        <v>249</v>
      </c>
      <c r="G9" s="132"/>
      <c r="H9" s="320" t="s">
        <v>250</v>
      </c>
      <c r="I9" s="132" t="s">
        <v>251</v>
      </c>
      <c r="J9" s="132"/>
      <c r="K9" s="132"/>
      <c r="L9" s="132"/>
      <c r="M9" s="132" t="s">
        <v>249</v>
      </c>
      <c r="N9" s="132"/>
      <c r="O9" s="320" t="s">
        <v>252</v>
      </c>
      <c r="P9" s="320" t="s">
        <v>253</v>
      </c>
    </row>
    <row r="10" spans="1:16" s="133" customFormat="1" ht="51">
      <c r="A10" s="321"/>
      <c r="B10" s="134" t="s">
        <v>254</v>
      </c>
      <c r="C10" s="134" t="s">
        <v>255</v>
      </c>
      <c r="D10" s="134" t="s">
        <v>256</v>
      </c>
      <c r="E10" s="134" t="s">
        <v>257</v>
      </c>
      <c r="F10" s="134" t="s">
        <v>228</v>
      </c>
      <c r="G10" s="134" t="s">
        <v>229</v>
      </c>
      <c r="H10" s="321"/>
      <c r="I10" s="134" t="s">
        <v>254</v>
      </c>
      <c r="J10" s="134" t="s">
        <v>258</v>
      </c>
      <c r="K10" s="134" t="s">
        <v>259</v>
      </c>
      <c r="L10" s="134" t="s">
        <v>260</v>
      </c>
      <c r="M10" s="134" t="s">
        <v>228</v>
      </c>
      <c r="N10" s="134" t="s">
        <v>229</v>
      </c>
      <c r="O10" s="321"/>
      <c r="P10" s="321"/>
    </row>
    <row r="11" spans="1:16" s="133" customFormat="1" ht="12.75">
      <c r="A11" s="135" t="s">
        <v>6</v>
      </c>
      <c r="B11" s="134">
        <v>1</v>
      </c>
      <c r="C11" s="134">
        <v>2</v>
      </c>
      <c r="D11" s="134">
        <v>3</v>
      </c>
      <c r="E11" s="134">
        <v>4</v>
      </c>
      <c r="F11" s="134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4">
        <v>14</v>
      </c>
      <c r="P11" s="134">
        <v>15</v>
      </c>
    </row>
    <row r="12" spans="1:49" ht="25.5">
      <c r="A12" s="136" t="s">
        <v>261</v>
      </c>
      <c r="B12" s="137"/>
      <c r="C12" s="137"/>
      <c r="D12" s="137"/>
      <c r="E12" s="138"/>
      <c r="F12" s="139"/>
      <c r="G12" s="139"/>
      <c r="H12" s="138"/>
      <c r="I12" s="139"/>
      <c r="J12" s="139"/>
      <c r="K12" s="139"/>
      <c r="L12" s="138"/>
      <c r="M12" s="139"/>
      <c r="N12" s="139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12.75">
      <c r="A13" s="141" t="s">
        <v>31</v>
      </c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 ht="25.5">
      <c r="A14" s="145" t="s">
        <v>262</v>
      </c>
      <c r="B14" s="146"/>
      <c r="C14" s="146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ht="12.75">
      <c r="A15" s="145" t="s">
        <v>263</v>
      </c>
      <c r="B15" s="148"/>
      <c r="C15" s="148"/>
      <c r="D15" s="148"/>
      <c r="E15" s="147"/>
      <c r="F15" s="149"/>
      <c r="G15" s="149"/>
      <c r="H15" s="147"/>
      <c r="I15" s="149"/>
      <c r="J15" s="149"/>
      <c r="K15" s="149"/>
      <c r="L15" s="147"/>
      <c r="M15" s="149"/>
      <c r="N15" s="149"/>
      <c r="O15" s="147"/>
      <c r="P15" s="147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ht="12.75">
      <c r="A16" s="150" t="s">
        <v>264</v>
      </c>
      <c r="B16" s="148"/>
      <c r="C16" s="148"/>
      <c r="D16" s="148"/>
      <c r="E16" s="147"/>
      <c r="F16" s="149"/>
      <c r="G16" s="149"/>
      <c r="H16" s="147"/>
      <c r="I16" s="149"/>
      <c r="J16" s="149"/>
      <c r="K16" s="149"/>
      <c r="L16" s="147"/>
      <c r="M16" s="149"/>
      <c r="N16" s="149"/>
      <c r="O16" s="147"/>
      <c r="P16" s="147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 ht="12.75">
      <c r="A17" s="145" t="s">
        <v>265</v>
      </c>
      <c r="B17" s="148"/>
      <c r="C17" s="148"/>
      <c r="D17" s="148"/>
      <c r="E17" s="147"/>
      <c r="F17" s="149"/>
      <c r="G17" s="149"/>
      <c r="H17" s="147"/>
      <c r="I17" s="149"/>
      <c r="J17" s="149"/>
      <c r="K17" s="149"/>
      <c r="L17" s="147"/>
      <c r="M17" s="149"/>
      <c r="N17" s="149"/>
      <c r="O17" s="147"/>
      <c r="P17" s="147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</row>
    <row r="18" spans="1:49" ht="16.5" customHeight="1">
      <c r="A18" s="141" t="s">
        <v>22</v>
      </c>
      <c r="B18" s="148"/>
      <c r="C18" s="148"/>
      <c r="D18" s="148"/>
      <c r="E18" s="147"/>
      <c r="F18" s="149"/>
      <c r="G18" s="149"/>
      <c r="H18" s="147"/>
      <c r="I18" s="149"/>
      <c r="J18" s="149"/>
      <c r="K18" s="149"/>
      <c r="L18" s="147"/>
      <c r="M18" s="149"/>
      <c r="N18" s="149"/>
      <c r="O18" s="147"/>
      <c r="P18" s="147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ht="12.75">
      <c r="A19" s="151" t="s">
        <v>266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s="156" customFormat="1" ht="46.5" customHeight="1">
      <c r="A20" s="152" t="s">
        <v>267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</row>
    <row r="21" spans="1:49" s="156" customFormat="1" ht="12.75">
      <c r="A21" s="157" t="s">
        <v>268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</row>
    <row r="22" spans="1:49" s="156" customFormat="1" ht="12.75">
      <c r="A22" s="157" t="s">
        <v>269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</row>
    <row r="23" spans="1:49" s="156" customFormat="1" ht="12.75">
      <c r="A23" s="157" t="s">
        <v>270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</row>
    <row r="24" spans="1:49" s="156" customFormat="1" ht="12.75">
      <c r="A24" s="157" t="s">
        <v>180</v>
      </c>
      <c r="B24" s="149"/>
      <c r="C24" s="149"/>
      <c r="D24" s="149"/>
      <c r="E24" s="153"/>
      <c r="F24" s="149"/>
      <c r="G24" s="149"/>
      <c r="H24" s="153"/>
      <c r="I24" s="149"/>
      <c r="J24" s="149"/>
      <c r="K24" s="149"/>
      <c r="L24" s="153"/>
      <c r="M24" s="149"/>
      <c r="N24" s="149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49" s="156" customFormat="1" ht="12.75">
      <c r="A25" s="151" t="s">
        <v>271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49" s="156" customFormat="1" ht="31.5" customHeight="1">
      <c r="A26" s="152" t="s">
        <v>272</v>
      </c>
      <c r="B26" s="149"/>
      <c r="C26" s="149"/>
      <c r="D26" s="149"/>
      <c r="E26" s="153"/>
      <c r="F26" s="149"/>
      <c r="G26" s="149"/>
      <c r="H26" s="153"/>
      <c r="I26" s="149"/>
      <c r="J26" s="149"/>
      <c r="K26" s="149"/>
      <c r="L26" s="153"/>
      <c r="M26" s="149"/>
      <c r="N26" s="149"/>
      <c r="O26" s="153"/>
      <c r="P26" s="153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49" s="156" customFormat="1" ht="12.75">
      <c r="A27" s="157"/>
      <c r="B27" s="149"/>
      <c r="C27" s="149"/>
      <c r="D27" s="149"/>
      <c r="E27" s="153"/>
      <c r="F27" s="149"/>
      <c r="G27" s="149"/>
      <c r="H27" s="153"/>
      <c r="I27" s="149"/>
      <c r="J27" s="149"/>
      <c r="K27" s="149"/>
      <c r="L27" s="153"/>
      <c r="M27" s="149"/>
      <c r="N27" s="149"/>
      <c r="O27" s="153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49" ht="12.75">
      <c r="A28" s="158" t="s">
        <v>273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ht="12">
      <c r="A29" s="159"/>
      <c r="B29" s="160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</row>
    <row r="30" spans="1:49" ht="12.75">
      <c r="A30" s="9" t="s">
        <v>462</v>
      </c>
      <c r="B30" s="160"/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</row>
    <row r="31" spans="1:49" ht="12.75">
      <c r="A31" s="9"/>
      <c r="B31" s="160"/>
      <c r="C31" s="160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</row>
    <row r="32" spans="1:49" ht="12.75">
      <c r="A32" s="9"/>
      <c r="B32" s="160"/>
      <c r="C32" s="160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</row>
    <row r="33" spans="1:49" ht="12.75">
      <c r="A33" s="9"/>
      <c r="B33" s="160"/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</row>
    <row r="34" spans="2:49" s="166" customFormat="1" ht="12.75">
      <c r="B34" s="162"/>
      <c r="C34" s="162"/>
      <c r="D34" s="162"/>
      <c r="E34" s="184" t="s">
        <v>327</v>
      </c>
      <c r="F34" s="177"/>
      <c r="G34" s="163"/>
      <c r="H34" s="163"/>
      <c r="I34" s="163"/>
      <c r="J34" s="163"/>
      <c r="K34" s="304" t="s">
        <v>368</v>
      </c>
      <c r="L34" s="304"/>
      <c r="M34" s="304"/>
      <c r="N34" s="164"/>
      <c r="O34" s="164"/>
      <c r="P34" s="16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.75">
      <c r="A35" s="125"/>
      <c r="B35" s="167"/>
      <c r="C35" s="167"/>
      <c r="D35" s="167"/>
      <c r="E35" s="88"/>
      <c r="F35" s="88"/>
      <c r="G35" s="168"/>
      <c r="H35" s="168"/>
      <c r="I35" s="168"/>
      <c r="J35" s="168"/>
      <c r="K35" s="183"/>
      <c r="L35" s="8"/>
      <c r="M35" s="8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ht="12.75">
      <c r="A36" s="169"/>
      <c r="B36" s="167"/>
      <c r="C36" s="167"/>
      <c r="D36" s="167"/>
      <c r="E36" s="88"/>
      <c r="F36" s="88" t="s">
        <v>366</v>
      </c>
      <c r="G36" s="168"/>
      <c r="H36" s="168"/>
      <c r="I36" s="168"/>
      <c r="J36" s="168"/>
      <c r="K36" s="183" t="s">
        <v>371</v>
      </c>
      <c r="L36" s="8"/>
      <c r="M36" s="8"/>
      <c r="N36" s="168"/>
      <c r="O36" s="168"/>
      <c r="P36" s="168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:49" ht="12">
      <c r="A37" s="159"/>
      <c r="B37" s="167"/>
      <c r="C37" s="167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ht="12">
      <c r="A38" s="12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ht="12">
      <c r="A39" s="125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 ht="12">
      <c r="A40" s="125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</row>
    <row r="41" spans="2:49" ht="12">
      <c r="B41" s="170"/>
      <c r="C41" s="170"/>
      <c r="D41" s="17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2:49" ht="12">
      <c r="B42" s="170"/>
      <c r="C42" s="170"/>
      <c r="D42" s="17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2:49" ht="12">
      <c r="B43" s="170"/>
      <c r="C43" s="170"/>
      <c r="D43" s="17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2:49" ht="12">
      <c r="B44" s="170"/>
      <c r="C44" s="170"/>
      <c r="D44" s="17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2:49" ht="12">
      <c r="B45" s="170"/>
      <c r="C45" s="170"/>
      <c r="D45" s="17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2:49" ht="12">
      <c r="B46" s="170"/>
      <c r="C46" s="170"/>
      <c r="D46" s="17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2:49" ht="12">
      <c r="B47" s="170"/>
      <c r="C47" s="170"/>
      <c r="D47" s="17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2:49" ht="12">
      <c r="B48" s="170"/>
      <c r="C48" s="170"/>
      <c r="D48" s="17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2:49" ht="12">
      <c r="B49" s="170"/>
      <c r="C49" s="170"/>
      <c r="D49" s="17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2:49" ht="12">
      <c r="B50" s="170"/>
      <c r="C50" s="170"/>
      <c r="D50" s="17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2:49" ht="12">
      <c r="B51" s="170"/>
      <c r="C51" s="170"/>
      <c r="D51" s="17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2:49" ht="12">
      <c r="B52" s="170"/>
      <c r="C52" s="170"/>
      <c r="D52" s="17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2:49" ht="12">
      <c r="B53" s="170"/>
      <c r="C53" s="170"/>
      <c r="D53" s="17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2:49" ht="12">
      <c r="B54" s="170"/>
      <c r="C54" s="170"/>
      <c r="D54" s="17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2:49" ht="12">
      <c r="B55" s="170"/>
      <c r="C55" s="170"/>
      <c r="D55" s="17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2:49" ht="12">
      <c r="B56" s="170"/>
      <c r="C56" s="170"/>
      <c r="D56" s="17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2:49" ht="12">
      <c r="B57" s="170"/>
      <c r="C57" s="170"/>
      <c r="D57" s="17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2:49" ht="12">
      <c r="B58" s="140"/>
      <c r="C58" s="170"/>
      <c r="D58" s="17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2:49" ht="12">
      <c r="B59" s="140"/>
      <c r="C59" s="170"/>
      <c r="D59" s="17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2:49" ht="12">
      <c r="B60" s="140"/>
      <c r="C60" s="170"/>
      <c r="D60" s="17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2:49" ht="12">
      <c r="B61" s="140"/>
      <c r="C61" s="170"/>
      <c r="D61" s="17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3:4" ht="12">
      <c r="C62" s="171"/>
      <c r="D62" s="171"/>
    </row>
    <row r="63" spans="3:4" ht="12">
      <c r="C63" s="171"/>
      <c r="D63" s="171"/>
    </row>
    <row r="64" spans="3:4" ht="12">
      <c r="C64" s="171"/>
      <c r="D64" s="171"/>
    </row>
    <row r="65" spans="3:4" ht="12">
      <c r="C65" s="171"/>
      <c r="D65" s="171"/>
    </row>
    <row r="66" spans="3:4" ht="12">
      <c r="C66" s="171"/>
      <c r="D66" s="171"/>
    </row>
    <row r="67" spans="3:4" ht="12">
      <c r="C67" s="171"/>
      <c r="D67" s="171"/>
    </row>
    <row r="68" spans="3:4" ht="12">
      <c r="C68" s="171"/>
      <c r="D68" s="171"/>
    </row>
    <row r="69" spans="3:4" ht="12">
      <c r="C69" s="171"/>
      <c r="D69" s="171"/>
    </row>
    <row r="70" spans="3:4" ht="12">
      <c r="C70" s="171"/>
      <c r="D70" s="171"/>
    </row>
    <row r="71" spans="3:4" ht="12">
      <c r="C71" s="171"/>
      <c r="D71" s="171"/>
    </row>
    <row r="72" spans="3:4" ht="12">
      <c r="C72" s="171"/>
      <c r="D72" s="171"/>
    </row>
    <row r="73" spans="3:4" ht="12">
      <c r="C73" s="171"/>
      <c r="D73" s="171"/>
    </row>
    <row r="74" spans="3:4" ht="12">
      <c r="C74" s="171"/>
      <c r="D74" s="171"/>
    </row>
    <row r="75" spans="3:4" ht="12">
      <c r="C75" s="171"/>
      <c r="D75" s="171"/>
    </row>
    <row r="76" spans="3:4" ht="12">
      <c r="C76" s="171"/>
      <c r="D76" s="171"/>
    </row>
    <row r="77" spans="3:4" ht="12">
      <c r="C77" s="171"/>
      <c r="D77" s="171"/>
    </row>
    <row r="78" spans="3:4" ht="12">
      <c r="C78" s="171"/>
      <c r="D78" s="171"/>
    </row>
    <row r="79" spans="3:4" ht="12">
      <c r="C79" s="171"/>
      <c r="D79" s="171"/>
    </row>
    <row r="80" spans="3:4" ht="12">
      <c r="C80" s="171"/>
      <c r="D80" s="171"/>
    </row>
    <row r="81" spans="3:4" ht="12">
      <c r="C81" s="171"/>
      <c r="D81" s="171"/>
    </row>
    <row r="82" spans="3:4" ht="12">
      <c r="C82" s="171"/>
      <c r="D82" s="171"/>
    </row>
    <row r="83" spans="3:4" ht="12">
      <c r="C83" s="171"/>
      <c r="D83" s="171"/>
    </row>
    <row r="84" spans="3:4" ht="12">
      <c r="C84" s="171"/>
      <c r="D84" s="171"/>
    </row>
    <row r="85" spans="3:4" ht="12">
      <c r="C85" s="171"/>
      <c r="D85" s="171"/>
    </row>
    <row r="86" spans="3:4" ht="12">
      <c r="C86" s="171"/>
      <c r="D86" s="171"/>
    </row>
    <row r="87" spans="3:4" ht="12">
      <c r="C87" s="171"/>
      <c r="D87" s="171"/>
    </row>
    <row r="88" spans="3:4" ht="12">
      <c r="C88" s="171"/>
      <c r="D88" s="171"/>
    </row>
    <row r="89" spans="3:4" ht="12">
      <c r="C89" s="171"/>
      <c r="D89" s="171"/>
    </row>
    <row r="90" spans="3:4" ht="12">
      <c r="C90" s="171"/>
      <c r="D90" s="171"/>
    </row>
    <row r="91" spans="3:4" ht="12">
      <c r="C91" s="171"/>
      <c r="D91" s="171"/>
    </row>
    <row r="92" spans="3:4" ht="12">
      <c r="C92" s="171"/>
      <c r="D92" s="171"/>
    </row>
    <row r="93" spans="3:4" ht="12">
      <c r="C93" s="171"/>
      <c r="D93" s="171"/>
    </row>
    <row r="94" spans="3:4" ht="12">
      <c r="C94" s="171"/>
      <c r="D94" s="171"/>
    </row>
    <row r="95" spans="3:4" ht="12">
      <c r="C95" s="171"/>
      <c r="D95" s="171"/>
    </row>
    <row r="96" spans="3:4" ht="12">
      <c r="C96" s="171"/>
      <c r="D96" s="171"/>
    </row>
    <row r="97" spans="3:4" ht="12">
      <c r="C97" s="171"/>
      <c r="D97" s="171"/>
    </row>
    <row r="98" spans="3:4" ht="12">
      <c r="C98" s="171"/>
      <c r="D98" s="171"/>
    </row>
    <row r="99" spans="3:4" ht="12">
      <c r="C99" s="171"/>
      <c r="D99" s="171"/>
    </row>
    <row r="100" spans="3:4" ht="12">
      <c r="C100" s="171"/>
      <c r="D100" s="171"/>
    </row>
    <row r="101" spans="3:4" ht="12">
      <c r="C101" s="171"/>
      <c r="D101" s="171"/>
    </row>
    <row r="102" spans="3:4" ht="12">
      <c r="C102" s="171"/>
      <c r="D102" s="171"/>
    </row>
    <row r="103" spans="3:4" ht="12">
      <c r="C103" s="171"/>
      <c r="D103" s="171"/>
    </row>
    <row r="104" spans="3:4" ht="12">
      <c r="C104" s="171"/>
      <c r="D104" s="171"/>
    </row>
    <row r="105" spans="3:4" ht="12">
      <c r="C105" s="171"/>
      <c r="D105" s="171"/>
    </row>
    <row r="106" spans="3:4" ht="12">
      <c r="C106" s="171"/>
      <c r="D106" s="171"/>
    </row>
    <row r="107" spans="3:4" ht="12">
      <c r="C107" s="171"/>
      <c r="D107" s="171"/>
    </row>
    <row r="108" spans="3:4" ht="12">
      <c r="C108" s="171"/>
      <c r="D108" s="171"/>
    </row>
    <row r="109" spans="3:4" ht="12">
      <c r="C109" s="171"/>
      <c r="D109" s="171"/>
    </row>
    <row r="110" spans="3:4" ht="12">
      <c r="C110" s="171"/>
      <c r="D110" s="171"/>
    </row>
    <row r="111" spans="3:4" ht="12">
      <c r="C111" s="171"/>
      <c r="D111" s="171"/>
    </row>
    <row r="112" spans="3:4" ht="12">
      <c r="C112" s="171"/>
      <c r="D112" s="171"/>
    </row>
    <row r="113" spans="3:4" ht="12">
      <c r="C113" s="171"/>
      <c r="D113" s="171"/>
    </row>
    <row r="114" spans="3:4" ht="12">
      <c r="C114" s="171"/>
      <c r="D114" s="171"/>
    </row>
    <row r="115" spans="3:4" ht="12">
      <c r="C115" s="171"/>
      <c r="D115" s="171"/>
    </row>
    <row r="116" spans="3:4" ht="12">
      <c r="C116" s="171"/>
      <c r="D116" s="171"/>
    </row>
    <row r="117" spans="3:4" ht="12">
      <c r="C117" s="171"/>
      <c r="D117" s="171"/>
    </row>
    <row r="118" spans="3:4" ht="12">
      <c r="C118" s="171"/>
      <c r="D118" s="171"/>
    </row>
    <row r="119" spans="3:4" ht="12">
      <c r="C119" s="171"/>
      <c r="D119" s="171"/>
    </row>
    <row r="120" spans="3:4" ht="12">
      <c r="C120" s="171"/>
      <c r="D120" s="171"/>
    </row>
    <row r="121" spans="3:4" ht="12">
      <c r="C121" s="171"/>
      <c r="D121" s="171"/>
    </row>
    <row r="122" spans="3:4" ht="12">
      <c r="C122" s="171"/>
      <c r="D122" s="171"/>
    </row>
    <row r="123" spans="3:4" ht="12">
      <c r="C123" s="171"/>
      <c r="D123" s="171"/>
    </row>
    <row r="124" spans="3:4" ht="12">
      <c r="C124" s="171"/>
      <c r="D124" s="171"/>
    </row>
    <row r="125" spans="3:4" ht="12">
      <c r="C125" s="171"/>
      <c r="D125" s="171"/>
    </row>
    <row r="126" spans="3:4" ht="12">
      <c r="C126" s="171"/>
      <c r="D126" s="171"/>
    </row>
    <row r="127" spans="3:4" ht="12">
      <c r="C127" s="171"/>
      <c r="D127" s="171"/>
    </row>
    <row r="128" spans="3:4" ht="12">
      <c r="C128" s="171"/>
      <c r="D128" s="171"/>
    </row>
    <row r="129" spans="3:4" ht="12">
      <c r="C129" s="171"/>
      <c r="D129" s="171"/>
    </row>
    <row r="130" spans="3:4" ht="12">
      <c r="C130" s="171"/>
      <c r="D130" s="171"/>
    </row>
    <row r="131" spans="3:4" ht="12">
      <c r="C131" s="171"/>
      <c r="D131" s="171"/>
    </row>
    <row r="132" spans="3:4" ht="12">
      <c r="C132" s="171"/>
      <c r="D132" s="171"/>
    </row>
    <row r="133" spans="3:4" ht="12">
      <c r="C133" s="171"/>
      <c r="D133" s="171"/>
    </row>
    <row r="134" spans="3:4" ht="12">
      <c r="C134" s="171"/>
      <c r="D134" s="171"/>
    </row>
    <row r="135" spans="3:4" ht="12">
      <c r="C135" s="171"/>
      <c r="D135" s="171"/>
    </row>
    <row r="136" spans="3:4" ht="12">
      <c r="C136" s="171"/>
      <c r="D136" s="171"/>
    </row>
    <row r="137" spans="3:4" ht="12">
      <c r="C137" s="171"/>
      <c r="D137" s="171"/>
    </row>
    <row r="138" spans="3:4" ht="12">
      <c r="C138" s="171"/>
      <c r="D138" s="171"/>
    </row>
    <row r="139" spans="3:4" ht="12">
      <c r="C139" s="171"/>
      <c r="D139" s="171"/>
    </row>
    <row r="140" spans="3:4" ht="12">
      <c r="C140" s="171"/>
      <c r="D140" s="171"/>
    </row>
    <row r="141" spans="3:4" ht="12">
      <c r="C141" s="171"/>
      <c r="D141" s="171"/>
    </row>
    <row r="142" spans="3:4" ht="12">
      <c r="C142" s="171"/>
      <c r="D142" s="171"/>
    </row>
    <row r="143" spans="3:4" ht="12">
      <c r="C143" s="171"/>
      <c r="D143" s="171"/>
    </row>
    <row r="144" spans="3:4" ht="12">
      <c r="C144" s="171"/>
      <c r="D144" s="171"/>
    </row>
    <row r="145" spans="3:4" ht="12">
      <c r="C145" s="171"/>
      <c r="D145" s="171"/>
    </row>
    <row r="146" spans="3:4" ht="12">
      <c r="C146" s="171"/>
      <c r="D146" s="171"/>
    </row>
    <row r="147" spans="3:4" ht="12">
      <c r="C147" s="171"/>
      <c r="D147" s="171"/>
    </row>
    <row r="148" spans="3:4" ht="12">
      <c r="C148" s="171"/>
      <c r="D148" s="171"/>
    </row>
    <row r="149" spans="3:4" ht="12">
      <c r="C149" s="171"/>
      <c r="D149" s="171"/>
    </row>
    <row r="150" spans="3:4" ht="12">
      <c r="C150" s="171"/>
      <c r="D150" s="171"/>
    </row>
    <row r="151" spans="3:4" ht="12">
      <c r="C151" s="171"/>
      <c r="D151" s="171"/>
    </row>
    <row r="152" spans="3:4" ht="12">
      <c r="C152" s="171"/>
      <c r="D152" s="171"/>
    </row>
    <row r="153" spans="3:4" ht="12">
      <c r="C153" s="171"/>
      <c r="D153" s="171"/>
    </row>
    <row r="154" spans="3:4" ht="12">
      <c r="C154" s="171"/>
      <c r="D154" s="171"/>
    </row>
    <row r="155" spans="3:4" ht="12">
      <c r="C155" s="171"/>
      <c r="D155" s="171"/>
    </row>
    <row r="156" spans="3:4" ht="12">
      <c r="C156" s="171"/>
      <c r="D156" s="171"/>
    </row>
    <row r="157" spans="3:4" ht="12">
      <c r="C157" s="171"/>
      <c r="D157" s="171"/>
    </row>
    <row r="158" spans="3:4" ht="12">
      <c r="C158" s="171"/>
      <c r="D158" s="171"/>
    </row>
    <row r="159" spans="3:4" ht="12">
      <c r="C159" s="171"/>
      <c r="D159" s="171"/>
    </row>
    <row r="160" spans="3:4" ht="12">
      <c r="C160" s="171"/>
      <c r="D160" s="171"/>
    </row>
    <row r="161" spans="3:4" ht="12">
      <c r="C161" s="171"/>
      <c r="D161" s="171"/>
    </row>
    <row r="162" spans="3:4" ht="12">
      <c r="C162" s="171"/>
      <c r="D162" s="171"/>
    </row>
    <row r="163" spans="3:4" ht="12">
      <c r="C163" s="171"/>
      <c r="D163" s="171"/>
    </row>
    <row r="164" spans="3:4" ht="12">
      <c r="C164" s="171"/>
      <c r="D164" s="171"/>
    </row>
    <row r="165" spans="3:4" ht="12">
      <c r="C165" s="171"/>
      <c r="D165" s="171"/>
    </row>
    <row r="166" spans="3:4" ht="12">
      <c r="C166" s="171"/>
      <c r="D166" s="171"/>
    </row>
    <row r="167" spans="3:4" ht="12">
      <c r="C167" s="171"/>
      <c r="D167" s="171"/>
    </row>
    <row r="168" spans="3:4" ht="12">
      <c r="C168" s="171"/>
      <c r="D168" s="171"/>
    </row>
    <row r="169" spans="3:4" ht="12">
      <c r="C169" s="171"/>
      <c r="D169" s="171"/>
    </row>
    <row r="170" spans="3:4" ht="12">
      <c r="C170" s="171"/>
      <c r="D170" s="171"/>
    </row>
    <row r="171" spans="3:4" ht="12">
      <c r="C171" s="171"/>
      <c r="D171" s="171"/>
    </row>
    <row r="172" spans="3:4" ht="12">
      <c r="C172" s="171"/>
      <c r="D172" s="171"/>
    </row>
    <row r="173" spans="3:4" ht="12">
      <c r="C173" s="171"/>
      <c r="D173" s="171"/>
    </row>
    <row r="174" spans="3:4" ht="12">
      <c r="C174" s="171"/>
      <c r="D174" s="171"/>
    </row>
    <row r="175" spans="3:4" ht="12">
      <c r="C175" s="171"/>
      <c r="D175" s="171"/>
    </row>
    <row r="176" spans="3:4" ht="12">
      <c r="C176" s="171"/>
      <c r="D176" s="171"/>
    </row>
    <row r="177" spans="3:4" ht="12">
      <c r="C177" s="171"/>
      <c r="D177" s="171"/>
    </row>
    <row r="178" spans="3:4" ht="12">
      <c r="C178" s="171"/>
      <c r="D178" s="171"/>
    </row>
    <row r="179" spans="3:4" ht="12">
      <c r="C179" s="171"/>
      <c r="D179" s="171"/>
    </row>
    <row r="180" spans="3:4" ht="12">
      <c r="C180" s="171"/>
      <c r="D180" s="171"/>
    </row>
    <row r="181" spans="3:4" ht="12">
      <c r="C181" s="171"/>
      <c r="D181" s="171"/>
    </row>
    <row r="182" spans="3:4" ht="12">
      <c r="C182" s="171"/>
      <c r="D182" s="171"/>
    </row>
    <row r="183" spans="3:4" ht="12">
      <c r="C183" s="171"/>
      <c r="D183" s="171"/>
    </row>
    <row r="184" spans="3:4" ht="12">
      <c r="C184" s="171"/>
      <c r="D184" s="171"/>
    </row>
    <row r="185" spans="3:4" ht="12">
      <c r="C185" s="171"/>
      <c r="D185" s="171"/>
    </row>
    <row r="186" spans="3:4" ht="12">
      <c r="C186" s="171"/>
      <c r="D186" s="171"/>
    </row>
    <row r="187" spans="3:4" ht="12">
      <c r="C187" s="171"/>
      <c r="D187" s="171"/>
    </row>
    <row r="188" spans="3:4" ht="12">
      <c r="C188" s="171"/>
      <c r="D188" s="171"/>
    </row>
    <row r="189" spans="3:4" ht="12">
      <c r="C189" s="171"/>
      <c r="D189" s="171"/>
    </row>
    <row r="190" spans="3:4" ht="12">
      <c r="C190" s="171"/>
      <c r="D190" s="171"/>
    </row>
    <row r="191" spans="3:4" ht="12">
      <c r="C191" s="171"/>
      <c r="D191" s="171"/>
    </row>
    <row r="192" spans="3:4" ht="12">
      <c r="C192" s="171"/>
      <c r="D192" s="171"/>
    </row>
    <row r="193" spans="3:4" ht="12">
      <c r="C193" s="171"/>
      <c r="D193" s="171"/>
    </row>
    <row r="194" spans="3:4" ht="12">
      <c r="C194" s="171"/>
      <c r="D194" s="171"/>
    </row>
    <row r="195" spans="3:4" ht="12">
      <c r="C195" s="171"/>
      <c r="D195" s="171"/>
    </row>
    <row r="196" spans="3:4" ht="12">
      <c r="C196" s="171"/>
      <c r="D196" s="171"/>
    </row>
    <row r="197" spans="3:4" ht="12">
      <c r="C197" s="171"/>
      <c r="D197" s="171"/>
    </row>
    <row r="198" spans="3:4" ht="12">
      <c r="C198" s="171"/>
      <c r="D198" s="171"/>
    </row>
    <row r="199" spans="3:4" ht="12">
      <c r="C199" s="171"/>
      <c r="D199" s="171"/>
    </row>
    <row r="200" spans="3:4" ht="12">
      <c r="C200" s="171"/>
      <c r="D200" s="171"/>
    </row>
    <row r="201" spans="3:4" ht="12">
      <c r="C201" s="171"/>
      <c r="D201" s="171"/>
    </row>
    <row r="202" spans="3:4" ht="12">
      <c r="C202" s="171"/>
      <c r="D202" s="171"/>
    </row>
    <row r="203" spans="3:4" ht="12">
      <c r="C203" s="171"/>
      <c r="D203" s="171"/>
    </row>
    <row r="204" spans="3:4" ht="12">
      <c r="C204" s="171"/>
      <c r="D204" s="171"/>
    </row>
    <row r="205" spans="3:4" ht="12">
      <c r="C205" s="171"/>
      <c r="D205" s="171"/>
    </row>
    <row r="206" spans="3:4" ht="12">
      <c r="C206" s="171"/>
      <c r="D206" s="171"/>
    </row>
    <row r="207" spans="3:4" ht="12">
      <c r="C207" s="171"/>
      <c r="D207" s="171"/>
    </row>
    <row r="208" spans="3:4" ht="12">
      <c r="C208" s="171"/>
      <c r="D208" s="171"/>
    </row>
    <row r="209" spans="3:4" ht="12">
      <c r="C209" s="171"/>
      <c r="D209" s="171"/>
    </row>
    <row r="210" spans="3:4" ht="12">
      <c r="C210" s="171"/>
      <c r="D210" s="171"/>
    </row>
    <row r="211" spans="3:4" ht="12">
      <c r="C211" s="171"/>
      <c r="D211" s="171"/>
    </row>
    <row r="212" spans="3:4" ht="12">
      <c r="C212" s="171"/>
      <c r="D212" s="171"/>
    </row>
    <row r="213" spans="3:4" ht="12">
      <c r="C213" s="171"/>
      <c r="D213" s="171"/>
    </row>
    <row r="214" spans="3:4" ht="12">
      <c r="C214" s="171"/>
      <c r="D214" s="171"/>
    </row>
    <row r="215" spans="3:4" ht="12">
      <c r="C215" s="171"/>
      <c r="D215" s="171"/>
    </row>
    <row r="216" spans="3:4" ht="12">
      <c r="C216" s="171"/>
      <c r="D216" s="171"/>
    </row>
    <row r="217" spans="3:4" ht="12">
      <c r="C217" s="171"/>
      <c r="D217" s="171"/>
    </row>
    <row r="218" spans="3:4" ht="12">
      <c r="C218" s="171"/>
      <c r="D218" s="171"/>
    </row>
    <row r="219" spans="3:4" ht="12">
      <c r="C219" s="171"/>
      <c r="D219" s="171"/>
    </row>
    <row r="220" spans="3:4" ht="12">
      <c r="C220" s="171"/>
      <c r="D220" s="171"/>
    </row>
    <row r="221" spans="3:4" ht="12">
      <c r="C221" s="171"/>
      <c r="D221" s="171"/>
    </row>
    <row r="222" spans="3:4" ht="12">
      <c r="C222" s="171"/>
      <c r="D222" s="171"/>
    </row>
  </sheetData>
  <mergeCells count="8">
    <mergeCell ref="A9:A10"/>
    <mergeCell ref="H9:H10"/>
    <mergeCell ref="O9:O10"/>
    <mergeCell ref="L6:O6"/>
    <mergeCell ref="M1:O1"/>
    <mergeCell ref="F4:H4"/>
    <mergeCell ref="K34:M34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1.3385826771653544" right="0.2362204724409449" top="0.5118110236220472" bottom="0.6692913385826772" header="0.15748031496062992" footer="0.1968503937007874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0">
      <selection activeCell="C20" sqref="C20"/>
    </sheetView>
  </sheetViews>
  <sheetFormatPr defaultColWidth="9.140625" defaultRowHeight="12.75"/>
  <cols>
    <col min="1" max="1" width="25.00390625" style="8" customWidth="1"/>
    <col min="2" max="2" width="12.42187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62.00390625" style="8" customWidth="1"/>
    <col min="11" max="16384" width="9.140625" style="8" customWidth="1"/>
  </cols>
  <sheetData>
    <row r="1" spans="1:7" s="52" customFormat="1" ht="12.75">
      <c r="A1" s="8"/>
      <c r="B1" s="8"/>
      <c r="C1" s="8"/>
      <c r="D1" s="8"/>
      <c r="E1" s="318" t="s">
        <v>394</v>
      </c>
      <c r="F1" s="318"/>
      <c r="G1" s="318"/>
    </row>
    <row r="3" spans="1:5" ht="15" customHeight="1">
      <c r="A3" s="327" t="s">
        <v>104</v>
      </c>
      <c r="B3" s="327"/>
      <c r="C3" s="327"/>
      <c r="D3" s="327"/>
      <c r="E3" s="18"/>
    </row>
    <row r="4" spans="1:5" ht="14.25">
      <c r="A4" s="328" t="s">
        <v>105</v>
      </c>
      <c r="B4" s="328"/>
      <c r="C4" s="328"/>
      <c r="D4" s="328"/>
      <c r="E4" s="18"/>
    </row>
    <row r="5" spans="1:5" ht="12.75">
      <c r="A5" s="18"/>
      <c r="B5" s="329"/>
      <c r="C5" s="330"/>
      <c r="D5" s="330"/>
      <c r="E5" s="18"/>
    </row>
    <row r="6" spans="1:7" ht="13.5">
      <c r="A6" s="199" t="s">
        <v>376</v>
      </c>
      <c r="B6" s="53"/>
      <c r="C6" s="53"/>
      <c r="D6" s="297" t="s">
        <v>393</v>
      </c>
      <c r="E6" s="297"/>
      <c r="F6" s="297"/>
      <c r="G6" s="297"/>
    </row>
    <row r="7" ht="12.75">
      <c r="A7" s="199" t="s">
        <v>461</v>
      </c>
    </row>
    <row r="8" ht="12.75">
      <c r="B8" s="54" t="s">
        <v>106</v>
      </c>
    </row>
    <row r="9" spans="1:6" ht="13.5" customHeight="1">
      <c r="A9" s="55" t="s">
        <v>107</v>
      </c>
      <c r="B9" s="57"/>
      <c r="F9" s="58" t="s">
        <v>72</v>
      </c>
    </row>
    <row r="10" spans="1:6" ht="13.5" customHeight="1">
      <c r="A10" s="308" t="s">
        <v>108</v>
      </c>
      <c r="B10" s="308" t="s">
        <v>109</v>
      </c>
      <c r="C10" s="325" t="s">
        <v>110</v>
      </c>
      <c r="D10" s="326"/>
      <c r="E10" s="326"/>
      <c r="F10" s="326"/>
    </row>
    <row r="11" spans="1:6" ht="25.5">
      <c r="A11" s="308"/>
      <c r="B11" s="308"/>
      <c r="C11" s="12" t="s">
        <v>111</v>
      </c>
      <c r="D11" s="12" t="s">
        <v>112</v>
      </c>
      <c r="E11" s="59" t="s">
        <v>113</v>
      </c>
      <c r="F11" s="59" t="s">
        <v>114</v>
      </c>
    </row>
    <row r="12" spans="1:6" s="61" customFormat="1" ht="12.75">
      <c r="A12" s="60" t="s">
        <v>6</v>
      </c>
      <c r="B12" s="59">
        <v>1</v>
      </c>
      <c r="C12" s="59">
        <v>2</v>
      </c>
      <c r="D12" s="59">
        <v>3</v>
      </c>
      <c r="E12" s="60">
        <v>4</v>
      </c>
      <c r="F12" s="60">
        <v>5</v>
      </c>
    </row>
    <row r="13" spans="1:6" ht="12.75">
      <c r="A13" s="62" t="s">
        <v>115</v>
      </c>
      <c r="B13" s="63" t="s">
        <v>106</v>
      </c>
      <c r="C13" s="63" t="s">
        <v>106</v>
      </c>
      <c r="D13" s="63" t="s">
        <v>106</v>
      </c>
      <c r="E13" s="10"/>
      <c r="F13" s="10"/>
    </row>
    <row r="14" spans="1:6" ht="25.5">
      <c r="A14" s="63" t="s">
        <v>116</v>
      </c>
      <c r="B14" s="63" t="s">
        <v>106</v>
      </c>
      <c r="C14" s="63" t="s">
        <v>106</v>
      </c>
      <c r="D14" s="63" t="s">
        <v>106</v>
      </c>
      <c r="E14" s="10"/>
      <c r="F14" s="10"/>
    </row>
    <row r="15" spans="1:6" ht="25.5">
      <c r="A15" s="63" t="s">
        <v>117</v>
      </c>
      <c r="B15" s="45" t="s">
        <v>106</v>
      </c>
      <c r="C15" s="45" t="s">
        <v>106</v>
      </c>
      <c r="D15" s="45" t="s">
        <v>106</v>
      </c>
      <c r="E15" s="216"/>
      <c r="F15" s="216"/>
    </row>
    <row r="16" spans="1:6" ht="25.5">
      <c r="A16" s="64" t="s">
        <v>118</v>
      </c>
      <c r="B16" s="45" t="s">
        <v>106</v>
      </c>
      <c r="C16" s="45" t="s">
        <v>106</v>
      </c>
      <c r="D16" s="45" t="s">
        <v>106</v>
      </c>
      <c r="E16" s="216"/>
      <c r="F16" s="216"/>
    </row>
    <row r="17" spans="1:6" ht="12.75">
      <c r="A17" s="63" t="s">
        <v>119</v>
      </c>
      <c r="B17" s="45" t="s">
        <v>106</v>
      </c>
      <c r="C17" s="45" t="s">
        <v>106</v>
      </c>
      <c r="D17" s="45" t="s">
        <v>106</v>
      </c>
      <c r="E17" s="216"/>
      <c r="F17" s="216"/>
    </row>
    <row r="18" spans="1:6" ht="12.75">
      <c r="A18" s="63" t="s">
        <v>120</v>
      </c>
      <c r="B18" s="45" t="s">
        <v>106</v>
      </c>
      <c r="C18" s="45" t="s">
        <v>106</v>
      </c>
      <c r="D18" s="45" t="s">
        <v>106</v>
      </c>
      <c r="E18" s="216"/>
      <c r="F18" s="216"/>
    </row>
    <row r="19" spans="1:10" ht="25.5">
      <c r="A19" s="63" t="s">
        <v>121</v>
      </c>
      <c r="B19" s="215">
        <v>135190</v>
      </c>
      <c r="C19" s="215">
        <v>135190</v>
      </c>
      <c r="D19" s="242"/>
      <c r="E19" s="243"/>
      <c r="F19" s="216"/>
      <c r="J19" s="241"/>
    </row>
    <row r="20" spans="1:7" ht="12.75">
      <c r="A20" s="63" t="s">
        <v>122</v>
      </c>
      <c r="B20" s="215">
        <v>26074</v>
      </c>
      <c r="C20" s="215">
        <f>10128.77</f>
        <v>10128.77</v>
      </c>
      <c r="D20" s="215">
        <f>362.19+8800.79+1558.08</f>
        <v>10721.060000000001</v>
      </c>
      <c r="E20" s="231">
        <f>4389.63+466.03+368.63</f>
        <v>5224.29</v>
      </c>
      <c r="F20" s="226"/>
      <c r="G20" s="208"/>
    </row>
    <row r="21" spans="1:10" ht="25.5">
      <c r="A21" s="63" t="s">
        <v>123</v>
      </c>
      <c r="B21" s="201" t="s">
        <v>106</v>
      </c>
      <c r="C21" s="201" t="s">
        <v>106</v>
      </c>
      <c r="D21" s="201" t="s">
        <v>106</v>
      </c>
      <c r="E21" s="217"/>
      <c r="F21" s="216"/>
      <c r="J21" s="241"/>
    </row>
    <row r="22" spans="1:6" ht="12.75">
      <c r="A22" s="63" t="s">
        <v>124</v>
      </c>
      <c r="B22" s="201" t="s">
        <v>106</v>
      </c>
      <c r="C22" s="201" t="s">
        <v>106</v>
      </c>
      <c r="D22" s="201" t="s">
        <v>106</v>
      </c>
      <c r="E22" s="217"/>
      <c r="F22" s="216"/>
    </row>
    <row r="23" spans="1:6" ht="12.75">
      <c r="A23" s="63" t="s">
        <v>125</v>
      </c>
      <c r="B23" s="201" t="s">
        <v>106</v>
      </c>
      <c r="C23" s="201" t="s">
        <v>106</v>
      </c>
      <c r="D23" s="201" t="s">
        <v>106</v>
      </c>
      <c r="E23" s="217"/>
      <c r="F23" s="216"/>
    </row>
    <row r="24" spans="1:6" ht="25.5">
      <c r="A24" s="63" t="s">
        <v>126</v>
      </c>
      <c r="B24" s="201" t="s">
        <v>106</v>
      </c>
      <c r="C24" s="201" t="s">
        <v>106</v>
      </c>
      <c r="D24" s="201" t="s">
        <v>106</v>
      </c>
      <c r="E24" s="217"/>
      <c r="F24" s="216"/>
    </row>
    <row r="25" spans="1:6" ht="12.75">
      <c r="A25" s="64" t="s">
        <v>127</v>
      </c>
      <c r="B25" s="201" t="s">
        <v>106</v>
      </c>
      <c r="C25" s="201" t="s">
        <v>106</v>
      </c>
      <c r="D25" s="201" t="s">
        <v>106</v>
      </c>
      <c r="E25" s="217"/>
      <c r="F25" s="216"/>
    </row>
    <row r="26" spans="1:6" ht="25.5">
      <c r="A26" s="64" t="s">
        <v>128</v>
      </c>
      <c r="B26" s="201" t="s">
        <v>106</v>
      </c>
      <c r="C26" s="201" t="s">
        <v>106</v>
      </c>
      <c r="D26" s="201" t="s">
        <v>106</v>
      </c>
      <c r="E26" s="217"/>
      <c r="F26" s="216"/>
    </row>
    <row r="27" spans="1:6" ht="12.75">
      <c r="A27" s="64" t="s">
        <v>129</v>
      </c>
      <c r="B27" s="201" t="s">
        <v>106</v>
      </c>
      <c r="C27" s="201" t="s">
        <v>106</v>
      </c>
      <c r="D27" s="201" t="s">
        <v>106</v>
      </c>
      <c r="E27" s="217"/>
      <c r="F27" s="216"/>
    </row>
    <row r="28" spans="1:6" ht="12.75">
      <c r="A28" s="64" t="s">
        <v>20</v>
      </c>
      <c r="B28" s="201" t="s">
        <v>106</v>
      </c>
      <c r="C28" s="201" t="s">
        <v>106</v>
      </c>
      <c r="D28" s="201" t="s">
        <v>106</v>
      </c>
      <c r="E28" s="217"/>
      <c r="F28" s="216"/>
    </row>
    <row r="29" spans="1:6" ht="12.75">
      <c r="A29" s="62" t="s">
        <v>130</v>
      </c>
      <c r="B29" s="218">
        <f>SUM(B14:B24)</f>
        <v>161264</v>
      </c>
      <c r="C29" s="218">
        <f>SUM(C14:C24)</f>
        <v>145318.77</v>
      </c>
      <c r="D29" s="218">
        <f>SUM(D14:D24)</f>
        <v>10721.060000000001</v>
      </c>
      <c r="E29" s="218">
        <f>SUM(E19:E28)</f>
        <v>5224.29</v>
      </c>
      <c r="F29" s="216"/>
    </row>
    <row r="30" spans="1:6" ht="12.75">
      <c r="A30" s="65"/>
      <c r="B30" s="54"/>
      <c r="C30" s="54"/>
      <c r="D30" s="54"/>
      <c r="E30" s="57"/>
      <c r="F30" s="57"/>
    </row>
    <row r="31" spans="1:7" ht="12.75">
      <c r="A31" s="55" t="s">
        <v>131</v>
      </c>
      <c r="G31" s="66" t="s">
        <v>132</v>
      </c>
    </row>
    <row r="32" spans="1:7" ht="18.75" customHeight="1">
      <c r="A32" s="308" t="s">
        <v>108</v>
      </c>
      <c r="B32" s="308" t="s">
        <v>133</v>
      </c>
      <c r="C32" s="308" t="s">
        <v>134</v>
      </c>
      <c r="D32" s="308"/>
      <c r="E32" s="308"/>
      <c r="F32" s="308"/>
      <c r="G32" s="308" t="s">
        <v>135</v>
      </c>
    </row>
    <row r="33" spans="1:7" ht="9.75" customHeight="1">
      <c r="A33" s="308"/>
      <c r="B33" s="308"/>
      <c r="C33" s="308"/>
      <c r="D33" s="308"/>
      <c r="E33" s="308"/>
      <c r="F33" s="308"/>
      <c r="G33" s="308"/>
    </row>
    <row r="34" spans="1:7" ht="27" customHeight="1">
      <c r="A34" s="308"/>
      <c r="B34" s="308"/>
      <c r="C34" s="41" t="s">
        <v>111</v>
      </c>
      <c r="D34" s="41" t="s">
        <v>136</v>
      </c>
      <c r="E34" s="41" t="s">
        <v>137</v>
      </c>
      <c r="F34" s="41" t="s">
        <v>138</v>
      </c>
      <c r="G34" s="308"/>
    </row>
    <row r="35" spans="1:7" s="43" customFormat="1" ht="12.75">
      <c r="A35" s="59" t="s">
        <v>6</v>
      </c>
      <c r="B35" s="59">
        <v>1</v>
      </c>
      <c r="C35" s="67">
        <v>2</v>
      </c>
      <c r="D35" s="67">
        <v>3</v>
      </c>
      <c r="E35" s="59">
        <v>4</v>
      </c>
      <c r="F35" s="59">
        <v>5</v>
      </c>
      <c r="G35" s="68">
        <v>6</v>
      </c>
    </row>
    <row r="36" spans="1:7" s="53" customFormat="1" ht="25.5">
      <c r="A36" s="62" t="s">
        <v>139</v>
      </c>
      <c r="B36" s="62" t="s">
        <v>106</v>
      </c>
      <c r="C36" s="62" t="s">
        <v>106</v>
      </c>
      <c r="D36" s="62" t="s">
        <v>106</v>
      </c>
      <c r="E36" s="62" t="s">
        <v>106</v>
      </c>
      <c r="F36" s="12"/>
      <c r="G36" s="12"/>
    </row>
    <row r="37" spans="1:7" ht="12.75">
      <c r="A37" s="64" t="s">
        <v>140</v>
      </c>
      <c r="B37" s="63"/>
      <c r="C37" s="63"/>
      <c r="D37" s="63"/>
      <c r="E37" s="63"/>
      <c r="F37" s="10"/>
      <c r="G37" s="10"/>
    </row>
    <row r="38" spans="1:7" ht="25.5">
      <c r="A38" s="63" t="s">
        <v>141</v>
      </c>
      <c r="B38" s="63" t="s">
        <v>106</v>
      </c>
      <c r="C38" s="63" t="s">
        <v>106</v>
      </c>
      <c r="D38" s="63" t="s">
        <v>106</v>
      </c>
      <c r="E38" s="63" t="s">
        <v>106</v>
      </c>
      <c r="F38" s="10"/>
      <c r="G38" s="10"/>
    </row>
    <row r="39" spans="1:7" ht="12.75">
      <c r="A39" s="64" t="s">
        <v>142</v>
      </c>
      <c r="B39" s="63" t="s">
        <v>106</v>
      </c>
      <c r="C39" s="63" t="s">
        <v>106</v>
      </c>
      <c r="D39" s="63" t="s">
        <v>106</v>
      </c>
      <c r="E39" s="63" t="s">
        <v>106</v>
      </c>
      <c r="F39" s="10"/>
      <c r="G39" s="10"/>
    </row>
    <row r="40" spans="1:7" ht="25.5">
      <c r="A40" s="63" t="s">
        <v>62</v>
      </c>
      <c r="B40" s="63" t="s">
        <v>106</v>
      </c>
      <c r="C40" s="63" t="s">
        <v>106</v>
      </c>
      <c r="D40" s="63" t="s">
        <v>106</v>
      </c>
      <c r="E40" s="63" t="s">
        <v>106</v>
      </c>
      <c r="F40" s="10"/>
      <c r="G40" s="10"/>
    </row>
    <row r="41" spans="1:7" ht="27" customHeight="1">
      <c r="A41" s="64" t="s">
        <v>143</v>
      </c>
      <c r="B41" s="201"/>
      <c r="C41" s="201"/>
      <c r="D41" s="45" t="s">
        <v>106</v>
      </c>
      <c r="E41" s="45" t="s">
        <v>106</v>
      </c>
      <c r="F41" s="216"/>
      <c r="G41" s="201"/>
    </row>
    <row r="42" spans="1:7" ht="12.75">
      <c r="A42" s="63" t="s">
        <v>144</v>
      </c>
      <c r="B42" s="45" t="s">
        <v>106</v>
      </c>
      <c r="C42" s="45" t="s">
        <v>106</v>
      </c>
      <c r="D42" s="45" t="s">
        <v>106</v>
      </c>
      <c r="E42" s="45" t="s">
        <v>106</v>
      </c>
      <c r="F42" s="216"/>
      <c r="G42" s="216"/>
    </row>
    <row r="43" spans="1:7" ht="25.5">
      <c r="A43" s="63" t="s">
        <v>145</v>
      </c>
      <c r="B43" s="201"/>
      <c r="C43" s="215"/>
      <c r="D43" s="201" t="s">
        <v>106</v>
      </c>
      <c r="E43" s="201" t="s">
        <v>106</v>
      </c>
      <c r="F43" s="201"/>
      <c r="G43" s="201">
        <f>C43</f>
        <v>0</v>
      </c>
    </row>
    <row r="44" spans="1:7" ht="12.75">
      <c r="A44" s="63" t="s">
        <v>124</v>
      </c>
      <c r="B44" s="201"/>
      <c r="C44" s="215"/>
      <c r="D44" s="201" t="s">
        <v>106</v>
      </c>
      <c r="E44" s="201" t="s">
        <v>106</v>
      </c>
      <c r="F44" s="201"/>
      <c r="G44" s="201">
        <f>C44</f>
        <v>0</v>
      </c>
    </row>
    <row r="45" spans="1:7" ht="12.75">
      <c r="A45" s="63" t="s">
        <v>146</v>
      </c>
      <c r="B45" s="63" t="s">
        <v>106</v>
      </c>
      <c r="C45" s="63" t="s">
        <v>106</v>
      </c>
      <c r="D45" s="63" t="s">
        <v>106</v>
      </c>
      <c r="E45" s="63" t="s">
        <v>106</v>
      </c>
      <c r="F45" s="10"/>
      <c r="G45" s="10"/>
    </row>
    <row r="46" spans="1:7" ht="12.75">
      <c r="A46" s="54"/>
      <c r="B46" s="54"/>
      <c r="C46" s="54"/>
      <c r="D46" s="54"/>
      <c r="E46" s="54"/>
      <c r="F46" s="57"/>
      <c r="G46" s="57"/>
    </row>
    <row r="47" spans="1:7" ht="12.75">
      <c r="A47" s="54"/>
      <c r="B47" s="54"/>
      <c r="C47" s="54"/>
      <c r="D47" s="54"/>
      <c r="E47" s="54"/>
      <c r="F47" s="57"/>
      <c r="G47" s="57"/>
    </row>
    <row r="48" spans="1:7" s="53" customFormat="1" ht="12.75">
      <c r="A48" s="59" t="s">
        <v>6</v>
      </c>
      <c r="B48" s="59">
        <v>1</v>
      </c>
      <c r="C48" s="67">
        <v>2</v>
      </c>
      <c r="D48" s="67">
        <v>3</v>
      </c>
      <c r="E48" s="59">
        <v>4</v>
      </c>
      <c r="F48" s="59">
        <v>5</v>
      </c>
      <c r="G48" s="69">
        <v>6</v>
      </c>
    </row>
    <row r="49" spans="1:7" ht="25.5">
      <c r="A49" s="63" t="s">
        <v>147</v>
      </c>
      <c r="B49" s="63" t="s">
        <v>106</v>
      </c>
      <c r="C49" s="63" t="s">
        <v>106</v>
      </c>
      <c r="D49" s="63" t="s">
        <v>106</v>
      </c>
      <c r="E49" s="63" t="s">
        <v>106</v>
      </c>
      <c r="F49" s="10"/>
      <c r="G49" s="10"/>
    </row>
    <row r="50" spans="1:7" ht="25.5">
      <c r="A50" s="63" t="s">
        <v>148</v>
      </c>
      <c r="B50" s="45"/>
      <c r="C50" s="45"/>
      <c r="D50" s="45"/>
      <c r="E50" s="45"/>
      <c r="F50" s="216"/>
      <c r="G50" s="216"/>
    </row>
    <row r="51" spans="1:7" ht="25.5">
      <c r="A51" s="63" t="s">
        <v>149</v>
      </c>
      <c r="B51" s="201">
        <v>62346</v>
      </c>
      <c r="C51" s="201">
        <f>B51</f>
        <v>62346</v>
      </c>
      <c r="D51" s="201"/>
      <c r="E51" s="201"/>
      <c r="F51" s="201"/>
      <c r="G51" s="201">
        <f>C51</f>
        <v>62346</v>
      </c>
    </row>
    <row r="52" spans="1:7" ht="25.5">
      <c r="A52" s="63" t="s">
        <v>150</v>
      </c>
      <c r="B52" s="201">
        <v>390</v>
      </c>
      <c r="C52" s="201">
        <f>B52</f>
        <v>390</v>
      </c>
      <c r="D52" s="201"/>
      <c r="E52" s="201"/>
      <c r="F52" s="201"/>
      <c r="G52" s="201">
        <f>C52</f>
        <v>390</v>
      </c>
    </row>
    <row r="53" spans="1:7" ht="25.5">
      <c r="A53" s="63" t="s">
        <v>151</v>
      </c>
      <c r="B53" s="201">
        <v>17271</v>
      </c>
      <c r="C53" s="215">
        <f>B53</f>
        <v>17271</v>
      </c>
      <c r="D53" s="201" t="s">
        <v>106</v>
      </c>
      <c r="E53" s="201" t="s">
        <v>106</v>
      </c>
      <c r="F53" s="217"/>
      <c r="G53" s="201">
        <f>C53</f>
        <v>17271</v>
      </c>
    </row>
    <row r="54" spans="1:7" ht="12.75">
      <c r="A54" s="63" t="s">
        <v>152</v>
      </c>
      <c r="B54" s="201" t="s">
        <v>106</v>
      </c>
      <c r="C54" s="201" t="s">
        <v>106</v>
      </c>
      <c r="D54" s="201" t="s">
        <v>106</v>
      </c>
      <c r="E54" s="201" t="s">
        <v>106</v>
      </c>
      <c r="F54" s="217"/>
      <c r="G54" s="217"/>
    </row>
    <row r="55" spans="1:7" ht="13.5" customHeight="1">
      <c r="A55" s="62" t="s">
        <v>153</v>
      </c>
      <c r="B55" s="218">
        <f>SUM(B37:B43,B49:B53)</f>
        <v>80007</v>
      </c>
      <c r="C55" s="218">
        <f>SUM(C37:C43,C49:C53)</f>
        <v>80007</v>
      </c>
      <c r="D55" s="201" t="s">
        <v>106</v>
      </c>
      <c r="E55" s="201" t="s">
        <v>106</v>
      </c>
      <c r="F55" s="217"/>
      <c r="G55" s="218">
        <f>SUM(G37:G43,G49:G53)</f>
        <v>80007</v>
      </c>
    </row>
    <row r="56" ht="12.75">
      <c r="A56" s="54"/>
    </row>
    <row r="57" ht="12.75">
      <c r="A57" s="54"/>
    </row>
    <row r="58" ht="12.75">
      <c r="A58" s="54"/>
    </row>
    <row r="59" spans="1:5" ht="13.5" customHeight="1">
      <c r="A59" s="55" t="s">
        <v>154</v>
      </c>
      <c r="B59" s="55"/>
      <c r="E59" s="70" t="s">
        <v>72</v>
      </c>
    </row>
    <row r="60" spans="1:5" s="71" customFormat="1" ht="35.25" customHeight="1">
      <c r="A60" s="41" t="s">
        <v>108</v>
      </c>
      <c r="B60" s="41" t="s">
        <v>155</v>
      </c>
      <c r="C60" s="41" t="s">
        <v>156</v>
      </c>
      <c r="D60" s="41" t="s">
        <v>157</v>
      </c>
      <c r="E60" s="41" t="s">
        <v>158</v>
      </c>
    </row>
    <row r="61" spans="1:6" s="43" customFormat="1" ht="12.75">
      <c r="A61" s="59" t="s">
        <v>6</v>
      </c>
      <c r="B61" s="59">
        <v>1</v>
      </c>
      <c r="C61" s="59">
        <v>2</v>
      </c>
      <c r="D61" s="59">
        <v>3</v>
      </c>
      <c r="E61" s="59">
        <v>4</v>
      </c>
      <c r="F61" s="53"/>
    </row>
    <row r="62" spans="1:5" ht="25.5">
      <c r="A62" s="63" t="s">
        <v>159</v>
      </c>
      <c r="B62" s="63" t="s">
        <v>106</v>
      </c>
      <c r="C62" s="63" t="s">
        <v>106</v>
      </c>
      <c r="D62" s="63" t="s">
        <v>106</v>
      </c>
      <c r="E62" s="63"/>
    </row>
    <row r="63" spans="1:5" ht="25.5">
      <c r="A63" s="63" t="s">
        <v>160</v>
      </c>
      <c r="B63" s="63" t="s">
        <v>106</v>
      </c>
      <c r="C63" s="63" t="s">
        <v>106</v>
      </c>
      <c r="D63" s="63" t="s">
        <v>106</v>
      </c>
      <c r="E63" s="63"/>
    </row>
    <row r="64" spans="1:5" ht="12.75">
      <c r="A64" s="63" t="s">
        <v>161</v>
      </c>
      <c r="B64" s="63" t="s">
        <v>106</v>
      </c>
      <c r="C64" s="63" t="s">
        <v>106</v>
      </c>
      <c r="D64" s="63" t="s">
        <v>106</v>
      </c>
      <c r="E64" s="63"/>
    </row>
    <row r="65" spans="1:6" ht="12.75">
      <c r="A65" s="62" t="s">
        <v>162</v>
      </c>
      <c r="B65" s="63" t="s">
        <v>106</v>
      </c>
      <c r="C65" s="63" t="s">
        <v>106</v>
      </c>
      <c r="D65" s="63" t="s">
        <v>106</v>
      </c>
      <c r="E65" s="63"/>
      <c r="F65" s="57"/>
    </row>
    <row r="66" spans="1:6" ht="27" customHeight="1">
      <c r="A66" s="323" t="s">
        <v>163</v>
      </c>
      <c r="B66" s="324"/>
      <c r="C66" s="324"/>
      <c r="D66" s="324"/>
      <c r="E66" s="324"/>
      <c r="F66" s="56"/>
    </row>
    <row r="68" ht="12.75">
      <c r="A68" s="9" t="s">
        <v>462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184" t="s">
        <v>327</v>
      </c>
      <c r="B72" s="177"/>
      <c r="D72" s="304" t="s">
        <v>368</v>
      </c>
      <c r="E72" s="304"/>
      <c r="F72" s="304"/>
      <c r="H72" s="205"/>
    </row>
    <row r="73" spans="1:4" ht="12.75">
      <c r="A73" s="88"/>
      <c r="B73" s="88"/>
      <c r="D73" s="183"/>
    </row>
    <row r="74" spans="1:4" ht="12.75">
      <c r="A74" s="322" t="s">
        <v>434</v>
      </c>
      <c r="B74" s="322"/>
      <c r="D74" s="183" t="s">
        <v>371</v>
      </c>
    </row>
  </sheetData>
  <mergeCells count="15">
    <mergeCell ref="A3:D3"/>
    <mergeCell ref="A4:D4"/>
    <mergeCell ref="B5:D5"/>
    <mergeCell ref="E1:G1"/>
    <mergeCell ref="G32:G34"/>
    <mergeCell ref="D6:G6"/>
    <mergeCell ref="A10:A11"/>
    <mergeCell ref="B10:B11"/>
    <mergeCell ref="C10:F10"/>
    <mergeCell ref="A74:B74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tabSelected="1" workbookViewId="0" topLeftCell="B64">
      <selection activeCell="R104" sqref="R104"/>
    </sheetView>
  </sheetViews>
  <sheetFormatPr defaultColWidth="9.140625" defaultRowHeight="12.75"/>
  <cols>
    <col min="1" max="1" width="37.421875" style="22" customWidth="1"/>
    <col min="2" max="2" width="14.421875" style="22" bestFit="1" customWidth="1"/>
    <col min="3" max="3" width="10.57421875" style="22" bestFit="1" customWidth="1"/>
    <col min="4" max="5" width="6.421875" style="22" customWidth="1"/>
    <col min="6" max="6" width="19.00390625" style="22" customWidth="1"/>
    <col min="7" max="7" width="8.421875" style="22" customWidth="1"/>
    <col min="8" max="8" width="7.57421875" style="22" customWidth="1"/>
    <col min="9" max="9" width="10.57421875" style="22" customWidth="1"/>
    <col min="10" max="10" width="9.8515625" style="22" customWidth="1"/>
    <col min="11" max="11" width="8.8515625" style="251" customWidth="1"/>
    <col min="12" max="12" width="9.57421875" style="251" customWidth="1"/>
    <col min="13" max="13" width="7.7109375" style="251" customWidth="1"/>
    <col min="14" max="14" width="9.421875" style="22" customWidth="1"/>
    <col min="15" max="15" width="10.421875" style="22" customWidth="1"/>
    <col min="16" max="16" width="12.00390625" style="22" customWidth="1"/>
    <col min="17" max="16384" width="9.140625" style="22" customWidth="1"/>
  </cols>
  <sheetData>
    <row r="1" spans="3:16" ht="24.75" customHeight="1">
      <c r="C1" s="251"/>
      <c r="D1" s="251"/>
      <c r="E1" s="251"/>
      <c r="F1" s="251"/>
      <c r="G1" s="251"/>
      <c r="H1" s="251"/>
      <c r="I1" s="251"/>
      <c r="J1" s="251"/>
      <c r="M1" s="333" t="s">
        <v>274</v>
      </c>
      <c r="N1" s="334"/>
      <c r="O1" s="335"/>
      <c r="P1" s="336"/>
    </row>
    <row r="2" spans="3:16" ht="24.75" customHeight="1">
      <c r="C2" s="251"/>
      <c r="D2" s="251"/>
      <c r="E2" s="251"/>
      <c r="F2" s="251"/>
      <c r="G2" s="251"/>
      <c r="H2" s="251"/>
      <c r="I2" s="251"/>
      <c r="J2" s="251"/>
      <c r="O2" s="252"/>
      <c r="P2" s="253"/>
    </row>
    <row r="3" spans="1:15" s="251" customFormat="1" ht="14.25">
      <c r="A3" s="254"/>
      <c r="B3" s="254"/>
      <c r="C3" s="254"/>
      <c r="D3" s="254"/>
      <c r="E3" s="254"/>
      <c r="F3" s="247"/>
      <c r="G3" s="246"/>
      <c r="H3" s="247" t="s">
        <v>104</v>
      </c>
      <c r="I3" s="246"/>
      <c r="J3" s="246"/>
      <c r="K3" s="246"/>
      <c r="L3" s="246"/>
      <c r="M3" s="255"/>
      <c r="N3" s="255"/>
      <c r="O3" s="255"/>
    </row>
    <row r="4" spans="1:16" s="251" customFormat="1" ht="14.25">
      <c r="A4" s="248"/>
      <c r="B4" s="248"/>
      <c r="C4" s="248"/>
      <c r="D4" s="248"/>
      <c r="E4" s="248"/>
      <c r="F4" s="249"/>
      <c r="G4" s="339" t="s">
        <v>275</v>
      </c>
      <c r="H4" s="340"/>
      <c r="I4" s="340"/>
      <c r="J4" s="245"/>
      <c r="K4" s="245"/>
      <c r="L4" s="245"/>
      <c r="M4" s="245"/>
      <c r="N4" s="245"/>
      <c r="O4" s="245"/>
      <c r="P4" s="245"/>
    </row>
    <row r="5" spans="1:16" s="251" customFormat="1" ht="14.25">
      <c r="A5" s="254"/>
      <c r="B5" s="254"/>
      <c r="C5" s="254"/>
      <c r="D5" s="254"/>
      <c r="E5" s="254"/>
      <c r="F5" s="254"/>
      <c r="G5" s="254"/>
      <c r="H5" s="254"/>
      <c r="I5" s="254"/>
      <c r="J5" s="245"/>
      <c r="K5" s="245"/>
      <c r="L5" s="245"/>
      <c r="M5" s="245"/>
      <c r="N5" s="245"/>
      <c r="O5" s="245"/>
      <c r="P5" s="245"/>
    </row>
    <row r="6" spans="1:16" s="251" customFormat="1" ht="15">
      <c r="A6" s="256" t="s">
        <v>376</v>
      </c>
      <c r="B6" s="257"/>
      <c r="C6" s="245"/>
      <c r="D6" s="245"/>
      <c r="E6" s="245"/>
      <c r="F6" s="174"/>
      <c r="G6" s="258"/>
      <c r="H6" s="258"/>
      <c r="I6" s="258"/>
      <c r="J6" s="259"/>
      <c r="K6" s="175"/>
      <c r="L6" s="260"/>
      <c r="M6" s="342" t="s">
        <v>393</v>
      </c>
      <c r="N6" s="342"/>
      <c r="O6" s="342"/>
      <c r="P6" s="342"/>
    </row>
    <row r="7" spans="1:16" s="251" customFormat="1" ht="12.75">
      <c r="A7" s="256" t="s">
        <v>461</v>
      </c>
      <c r="B7" s="257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251" customFormat="1" ht="12.75">
      <c r="A8" s="261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2.75">
      <c r="A9" s="262"/>
      <c r="B9" s="263"/>
      <c r="C9" s="264"/>
      <c r="D9" s="262"/>
      <c r="E9" s="262"/>
      <c r="F9" s="262"/>
      <c r="G9" s="262"/>
      <c r="H9" s="262"/>
      <c r="I9" s="265"/>
      <c r="J9" s="266" t="s">
        <v>106</v>
      </c>
      <c r="K9" s="266"/>
      <c r="L9" s="266"/>
      <c r="M9" s="266"/>
      <c r="N9" s="262"/>
      <c r="P9" s="267" t="s">
        <v>72</v>
      </c>
    </row>
    <row r="10" spans="1:16" s="268" customFormat="1" ht="26.25" customHeight="1">
      <c r="A10" s="337" t="s">
        <v>108</v>
      </c>
      <c r="B10" s="337" t="s">
        <v>276</v>
      </c>
      <c r="C10" s="337"/>
      <c r="D10" s="337"/>
      <c r="E10" s="337"/>
      <c r="F10" s="337"/>
      <c r="G10" s="337"/>
      <c r="H10" s="337"/>
      <c r="I10" s="337"/>
      <c r="J10" s="337" t="s">
        <v>277</v>
      </c>
      <c r="K10" s="337"/>
      <c r="L10" s="337"/>
      <c r="M10" s="337"/>
      <c r="N10" s="337"/>
      <c r="O10" s="337"/>
      <c r="P10" s="337" t="s">
        <v>278</v>
      </c>
    </row>
    <row r="11" spans="1:16" s="268" customFormat="1" ht="12.75" customHeight="1">
      <c r="A11" s="338"/>
      <c r="B11" s="337" t="s">
        <v>279</v>
      </c>
      <c r="C11" s="337" t="s">
        <v>280</v>
      </c>
      <c r="D11" s="337" t="s">
        <v>281</v>
      </c>
      <c r="E11" s="337" t="s">
        <v>282</v>
      </c>
      <c r="F11" s="337" t="s">
        <v>283</v>
      </c>
      <c r="G11" s="337" t="s">
        <v>284</v>
      </c>
      <c r="H11" s="337" t="s">
        <v>285</v>
      </c>
      <c r="I11" s="337" t="s">
        <v>286</v>
      </c>
      <c r="J11" s="337" t="s">
        <v>287</v>
      </c>
      <c r="K11" s="343" t="s">
        <v>288</v>
      </c>
      <c r="L11" s="343"/>
      <c r="M11" s="343"/>
      <c r="N11" s="343"/>
      <c r="O11" s="337" t="s">
        <v>289</v>
      </c>
      <c r="P11" s="337"/>
    </row>
    <row r="12" spans="1:16" s="268" customFormat="1" ht="25.5" customHeight="1">
      <c r="A12" s="338"/>
      <c r="B12" s="337"/>
      <c r="C12" s="337"/>
      <c r="D12" s="337"/>
      <c r="E12" s="337"/>
      <c r="F12" s="337"/>
      <c r="G12" s="337"/>
      <c r="H12" s="337"/>
      <c r="I12" s="337"/>
      <c r="J12" s="337"/>
      <c r="K12" s="337" t="s">
        <v>290</v>
      </c>
      <c r="L12" s="337"/>
      <c r="M12" s="337" t="s">
        <v>291</v>
      </c>
      <c r="N12" s="337"/>
      <c r="O12" s="337"/>
      <c r="P12" s="337"/>
    </row>
    <row r="13" spans="1:16" s="268" customFormat="1" ht="8.25" customHeight="1">
      <c r="A13" s="338"/>
      <c r="B13" s="337"/>
      <c r="C13" s="337"/>
      <c r="D13" s="337"/>
      <c r="E13" s="337"/>
      <c r="F13" s="337"/>
      <c r="G13" s="337"/>
      <c r="H13" s="337"/>
      <c r="I13" s="337"/>
      <c r="J13" s="337"/>
      <c r="K13" s="338"/>
      <c r="L13" s="338"/>
      <c r="M13" s="338"/>
      <c r="N13" s="338"/>
      <c r="O13" s="337"/>
      <c r="P13" s="337"/>
    </row>
    <row r="14" spans="1:16" s="268" customFormat="1" ht="25.5">
      <c r="A14" s="338"/>
      <c r="B14" s="337"/>
      <c r="C14" s="341"/>
      <c r="D14" s="341"/>
      <c r="E14" s="337"/>
      <c r="F14" s="341"/>
      <c r="G14" s="337"/>
      <c r="H14" s="337"/>
      <c r="I14" s="337"/>
      <c r="J14" s="341"/>
      <c r="K14" s="191" t="s">
        <v>228</v>
      </c>
      <c r="L14" s="191" t="s">
        <v>229</v>
      </c>
      <c r="M14" s="191" t="s">
        <v>228</v>
      </c>
      <c r="N14" s="191" t="s">
        <v>229</v>
      </c>
      <c r="O14" s="337"/>
      <c r="P14" s="337"/>
    </row>
    <row r="15" spans="1:16" s="269" customFormat="1" ht="17.25" customHeight="1">
      <c r="A15" s="178" t="s">
        <v>6</v>
      </c>
      <c r="B15" s="178">
        <v>1</v>
      </c>
      <c r="C15" s="178">
        <v>2</v>
      </c>
      <c r="D15" s="178">
        <v>3</v>
      </c>
      <c r="E15" s="178">
        <v>4</v>
      </c>
      <c r="F15" s="178">
        <v>5</v>
      </c>
      <c r="G15" s="178">
        <v>6</v>
      </c>
      <c r="H15" s="178">
        <v>7</v>
      </c>
      <c r="I15" s="178">
        <v>8</v>
      </c>
      <c r="J15" s="178">
        <v>10</v>
      </c>
      <c r="K15" s="178" t="s">
        <v>292</v>
      </c>
      <c r="L15" s="178" t="s">
        <v>293</v>
      </c>
      <c r="M15" s="178" t="s">
        <v>294</v>
      </c>
      <c r="N15" s="178" t="s">
        <v>295</v>
      </c>
      <c r="O15" s="178">
        <v>13</v>
      </c>
      <c r="P15" s="178">
        <v>14</v>
      </c>
    </row>
    <row r="16" spans="1:16" s="268" customFormat="1" ht="25.5" customHeight="1">
      <c r="A16" s="181" t="s">
        <v>296</v>
      </c>
      <c r="B16" s="182"/>
      <c r="C16" s="64" t="s">
        <v>106</v>
      </c>
      <c r="D16" s="64" t="s">
        <v>106</v>
      </c>
      <c r="E16" s="64"/>
      <c r="F16" s="64" t="s">
        <v>106</v>
      </c>
      <c r="G16" s="64"/>
      <c r="H16" s="64"/>
      <c r="I16" s="64"/>
      <c r="J16" s="64" t="s">
        <v>106</v>
      </c>
      <c r="K16" s="64" t="s">
        <v>106</v>
      </c>
      <c r="L16" s="64"/>
      <c r="M16" s="64"/>
      <c r="N16" s="64" t="s">
        <v>106</v>
      </c>
      <c r="O16" s="64" t="s">
        <v>106</v>
      </c>
      <c r="P16" s="239"/>
    </row>
    <row r="17" spans="1:16" s="268" customFormat="1" ht="21" customHeight="1">
      <c r="A17" s="64" t="s">
        <v>297</v>
      </c>
      <c r="B17" s="64"/>
      <c r="C17" s="64" t="s">
        <v>106</v>
      </c>
      <c r="D17" s="64" t="s">
        <v>106</v>
      </c>
      <c r="E17" s="64"/>
      <c r="F17" s="64" t="s">
        <v>106</v>
      </c>
      <c r="G17" s="64"/>
      <c r="H17" s="64"/>
      <c r="I17" s="64"/>
      <c r="J17" s="64" t="s">
        <v>106</v>
      </c>
      <c r="K17" s="64" t="s">
        <v>106</v>
      </c>
      <c r="L17" s="64"/>
      <c r="M17" s="64"/>
      <c r="N17" s="64" t="s">
        <v>106</v>
      </c>
      <c r="O17" s="64" t="s">
        <v>106</v>
      </c>
      <c r="P17" s="239"/>
    </row>
    <row r="18" spans="1:16" s="270" customFormat="1" ht="12.7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240"/>
    </row>
    <row r="19" spans="1:16" s="270" customFormat="1" ht="12.75">
      <c r="A19" s="180" t="s">
        <v>298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240"/>
    </row>
    <row r="20" spans="1:16" s="268" customFormat="1" ht="12.75">
      <c r="A20" s="64" t="s">
        <v>299</v>
      </c>
      <c r="B20" s="64"/>
      <c r="C20" s="64" t="s">
        <v>106</v>
      </c>
      <c r="D20" s="64" t="s">
        <v>106</v>
      </c>
      <c r="E20" s="64"/>
      <c r="F20" s="64" t="s">
        <v>106</v>
      </c>
      <c r="G20" s="64"/>
      <c r="H20" s="64"/>
      <c r="I20" s="64"/>
      <c r="J20" s="64" t="s">
        <v>106</v>
      </c>
      <c r="K20" s="64" t="s">
        <v>106</v>
      </c>
      <c r="L20" s="64"/>
      <c r="M20" s="64"/>
      <c r="N20" s="64" t="s">
        <v>106</v>
      </c>
      <c r="O20" s="64" t="s">
        <v>106</v>
      </c>
      <c r="P20" s="239"/>
    </row>
    <row r="21" spans="1:16" s="270" customFormat="1" ht="12.75">
      <c r="A21" s="64" t="s">
        <v>300</v>
      </c>
      <c r="B21" s="64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240"/>
    </row>
    <row r="22" spans="1:16" s="270" customFormat="1" ht="9.75" customHeight="1">
      <c r="A22" s="64"/>
      <c r="B22" s="64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240"/>
    </row>
    <row r="23" spans="1:16" s="270" customFormat="1" ht="12.75">
      <c r="A23" s="64" t="s">
        <v>301</v>
      </c>
      <c r="B23" s="64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240"/>
    </row>
    <row r="24" spans="1:16" s="270" customFormat="1" ht="9.75" customHeight="1">
      <c r="A24" s="64"/>
      <c r="B24" s="64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240"/>
    </row>
    <row r="25" spans="1:16" s="270" customFormat="1" ht="12.75">
      <c r="A25" s="64" t="s">
        <v>302</v>
      </c>
      <c r="B25" s="64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240"/>
    </row>
    <row r="26" spans="1:16" s="270" customFormat="1" ht="12.75">
      <c r="A26" s="64"/>
      <c r="B26" s="64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240"/>
    </row>
    <row r="27" spans="1:16" s="270" customFormat="1" ht="12.75">
      <c r="A27" s="64" t="s">
        <v>303</v>
      </c>
      <c r="B27" s="64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240"/>
    </row>
    <row r="28" spans="1:16" s="270" customFormat="1" ht="12.75">
      <c r="A28" s="64"/>
      <c r="B28" s="64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240"/>
    </row>
    <row r="29" spans="1:16" s="270" customFormat="1" ht="12.75">
      <c r="A29" s="180" t="s">
        <v>304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240"/>
    </row>
    <row r="30" spans="1:16" s="270" customFormat="1" ht="12.75">
      <c r="A30" s="64" t="s">
        <v>305</v>
      </c>
      <c r="B30" s="64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240"/>
    </row>
    <row r="31" spans="1:16" s="270" customFormat="1" ht="12.75">
      <c r="A31" s="64"/>
      <c r="B31" s="64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240"/>
    </row>
    <row r="32" spans="1:16" s="270" customFormat="1" ht="12.75">
      <c r="A32" s="180" t="s">
        <v>306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240"/>
    </row>
    <row r="33" spans="1:16" s="268" customFormat="1" ht="25.5">
      <c r="A33" s="64" t="s">
        <v>307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39"/>
    </row>
    <row r="34" spans="1:16" s="268" customFormat="1" ht="12.75">
      <c r="A34" s="182"/>
      <c r="B34" s="18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239"/>
    </row>
    <row r="35" spans="1:20" s="268" customFormat="1" ht="12.75">
      <c r="A35" s="180" t="s">
        <v>308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239"/>
      <c r="Q35" s="210"/>
      <c r="R35" s="210"/>
      <c r="S35" s="210"/>
      <c r="T35" s="210"/>
    </row>
    <row r="36" spans="1:20" s="268" customFormat="1" ht="12.75">
      <c r="A36" s="180" t="s">
        <v>309</v>
      </c>
      <c r="B36" s="182"/>
      <c r="C36" s="64" t="s">
        <v>106</v>
      </c>
      <c r="D36" s="64" t="s">
        <v>106</v>
      </c>
      <c r="E36" s="64"/>
      <c r="F36" s="64" t="s">
        <v>106</v>
      </c>
      <c r="G36" s="64"/>
      <c r="H36" s="64"/>
      <c r="I36" s="64"/>
      <c r="J36" s="64" t="s">
        <v>106</v>
      </c>
      <c r="K36" s="64" t="s">
        <v>106</v>
      </c>
      <c r="L36" s="64"/>
      <c r="M36" s="64"/>
      <c r="N36" s="64" t="s">
        <v>106</v>
      </c>
      <c r="O36" s="64" t="s">
        <v>106</v>
      </c>
      <c r="P36" s="239"/>
      <c r="Q36" s="210"/>
      <c r="R36" s="210"/>
      <c r="S36" s="210"/>
      <c r="T36" s="210"/>
    </row>
    <row r="37" spans="1:20" s="268" customFormat="1" ht="33" customHeight="1">
      <c r="A37" s="181" t="s">
        <v>310</v>
      </c>
      <c r="B37" s="182"/>
      <c r="C37" s="64" t="s">
        <v>106</v>
      </c>
      <c r="D37" s="64" t="s">
        <v>106</v>
      </c>
      <c r="E37" s="64"/>
      <c r="F37" s="64" t="s">
        <v>106</v>
      </c>
      <c r="G37" s="64"/>
      <c r="H37" s="64"/>
      <c r="I37" s="64"/>
      <c r="J37" s="64" t="s">
        <v>106</v>
      </c>
      <c r="K37" s="64" t="s">
        <v>106</v>
      </c>
      <c r="L37" s="64"/>
      <c r="M37" s="64"/>
      <c r="N37" s="64" t="s">
        <v>106</v>
      </c>
      <c r="O37" s="64" t="s">
        <v>106</v>
      </c>
      <c r="P37" s="239"/>
      <c r="Q37" s="211"/>
      <c r="R37" s="211"/>
      <c r="S37" s="211"/>
      <c r="T37" s="211"/>
    </row>
    <row r="38" spans="1:16" s="268" customFormat="1" ht="25.5">
      <c r="A38" s="181" t="s">
        <v>311</v>
      </c>
      <c r="B38" s="18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239"/>
    </row>
    <row r="39" spans="1:16" s="268" customFormat="1" ht="15.75" customHeight="1">
      <c r="A39" s="64" t="s">
        <v>297</v>
      </c>
      <c r="B39" s="64"/>
      <c r="C39" s="64" t="s">
        <v>106</v>
      </c>
      <c r="D39" s="64" t="s">
        <v>106</v>
      </c>
      <c r="E39" s="64"/>
      <c r="F39" s="64" t="s">
        <v>106</v>
      </c>
      <c r="G39" s="64"/>
      <c r="H39" s="64"/>
      <c r="I39" s="64"/>
      <c r="J39" s="64" t="s">
        <v>106</v>
      </c>
      <c r="K39" s="64" t="s">
        <v>106</v>
      </c>
      <c r="L39" s="64"/>
      <c r="M39" s="64"/>
      <c r="N39" s="64" t="s">
        <v>106</v>
      </c>
      <c r="O39" s="64" t="s">
        <v>106</v>
      </c>
      <c r="P39" s="239"/>
    </row>
    <row r="40" spans="1:16" s="268" customFormat="1" ht="38.25">
      <c r="A40" s="232" t="s">
        <v>377</v>
      </c>
      <c r="B40" s="233" t="s">
        <v>383</v>
      </c>
      <c r="C40" s="234">
        <v>72731</v>
      </c>
      <c r="D40" s="235" t="s">
        <v>397</v>
      </c>
      <c r="E40" s="235" t="s">
        <v>398</v>
      </c>
      <c r="F40" s="250" t="s">
        <v>411</v>
      </c>
      <c r="G40" s="228" t="s">
        <v>399</v>
      </c>
      <c r="H40" s="233" t="s">
        <v>365</v>
      </c>
      <c r="I40" s="233" t="s">
        <v>365</v>
      </c>
      <c r="J40" s="215">
        <v>335557.25</v>
      </c>
      <c r="K40" s="215">
        <v>176706.62</v>
      </c>
      <c r="L40" s="215">
        <v>71514.01</v>
      </c>
      <c r="M40" s="215"/>
      <c r="N40" s="215"/>
      <c r="O40" s="215">
        <f aca="true" t="shared" si="0" ref="O40:O65">J40+K40-L40</f>
        <v>440749.86</v>
      </c>
      <c r="P40" s="281">
        <v>2.568</v>
      </c>
    </row>
    <row r="41" spans="1:16" s="268" customFormat="1" ht="38.25">
      <c r="A41" s="236" t="s">
        <v>378</v>
      </c>
      <c r="B41" s="233" t="s">
        <v>384</v>
      </c>
      <c r="C41" s="234">
        <v>5383</v>
      </c>
      <c r="D41" s="235" t="s">
        <v>397</v>
      </c>
      <c r="E41" s="235" t="s">
        <v>398</v>
      </c>
      <c r="F41" s="64" t="s">
        <v>463</v>
      </c>
      <c r="G41" s="228" t="s">
        <v>400</v>
      </c>
      <c r="H41" s="233" t="s">
        <v>365</v>
      </c>
      <c r="I41" s="233" t="s">
        <v>365</v>
      </c>
      <c r="J41" s="215">
        <v>413735.89</v>
      </c>
      <c r="K41" s="215">
        <v>109320.94</v>
      </c>
      <c r="L41" s="215">
        <v>107839.12</v>
      </c>
      <c r="M41" s="215"/>
      <c r="N41" s="215"/>
      <c r="O41" s="215">
        <f t="shared" si="0"/>
        <v>415217.71</v>
      </c>
      <c r="P41" s="281">
        <v>2.419</v>
      </c>
    </row>
    <row r="42" spans="1:16" s="268" customFormat="1" ht="38.25">
      <c r="A42" s="236" t="s">
        <v>395</v>
      </c>
      <c r="B42" s="233" t="s">
        <v>385</v>
      </c>
      <c r="C42" s="234">
        <v>530</v>
      </c>
      <c r="D42" s="235" t="s">
        <v>397</v>
      </c>
      <c r="E42" s="235" t="s">
        <v>398</v>
      </c>
      <c r="F42" s="64" t="s">
        <v>463</v>
      </c>
      <c r="G42" s="228" t="s">
        <v>401</v>
      </c>
      <c r="H42" s="233" t="s">
        <v>365</v>
      </c>
      <c r="I42" s="233" t="s">
        <v>365</v>
      </c>
      <c r="J42" s="215">
        <v>33641.73</v>
      </c>
      <c r="K42" s="215">
        <v>54156</v>
      </c>
      <c r="L42" s="215">
        <v>41481.03</v>
      </c>
      <c r="M42" s="215"/>
      <c r="N42" s="215"/>
      <c r="O42" s="215">
        <f t="shared" si="0"/>
        <v>46316.70000000001</v>
      </c>
      <c r="P42" s="281">
        <v>0.27</v>
      </c>
    </row>
    <row r="43" spans="1:16" s="268" customFormat="1" ht="38.25">
      <c r="A43" s="232" t="s">
        <v>396</v>
      </c>
      <c r="B43" s="233" t="s">
        <v>386</v>
      </c>
      <c r="C43" s="234">
        <v>1710</v>
      </c>
      <c r="D43" s="235" t="s">
        <v>397</v>
      </c>
      <c r="E43" s="235" t="s">
        <v>398</v>
      </c>
      <c r="F43" s="64" t="s">
        <v>463</v>
      </c>
      <c r="G43" s="228" t="s">
        <v>402</v>
      </c>
      <c r="H43" s="233" t="s">
        <v>365</v>
      </c>
      <c r="I43" s="233" t="s">
        <v>365</v>
      </c>
      <c r="J43" s="215">
        <v>29254.82</v>
      </c>
      <c r="K43" s="215">
        <v>18779.64</v>
      </c>
      <c r="L43" s="215">
        <v>26804.81</v>
      </c>
      <c r="M43" s="215"/>
      <c r="N43" s="215"/>
      <c r="O43" s="215">
        <f t="shared" si="0"/>
        <v>21229.649999999998</v>
      </c>
      <c r="P43" s="281">
        <v>0.124</v>
      </c>
    </row>
    <row r="44" spans="1:16" s="268" customFormat="1" ht="38.25">
      <c r="A44" s="232" t="s">
        <v>379</v>
      </c>
      <c r="B44" s="233" t="s">
        <v>387</v>
      </c>
      <c r="C44" s="234">
        <v>30604</v>
      </c>
      <c r="D44" s="235" t="s">
        <v>397</v>
      </c>
      <c r="E44" s="235" t="s">
        <v>398</v>
      </c>
      <c r="F44" s="64" t="s">
        <v>463</v>
      </c>
      <c r="G44" s="228" t="s">
        <v>403</v>
      </c>
      <c r="H44" s="233" t="s">
        <v>365</v>
      </c>
      <c r="I44" s="233" t="s">
        <v>365</v>
      </c>
      <c r="J44" s="215">
        <v>218515.48</v>
      </c>
      <c r="K44" s="215">
        <v>148021.31</v>
      </c>
      <c r="L44" s="215">
        <v>41369.29</v>
      </c>
      <c r="M44" s="215"/>
      <c r="N44" s="215"/>
      <c r="O44" s="215">
        <f t="shared" si="0"/>
        <v>325167.50000000006</v>
      </c>
      <c r="P44" s="281">
        <v>1.895</v>
      </c>
    </row>
    <row r="45" spans="1:18" s="270" customFormat="1" ht="38.25">
      <c r="A45" s="232" t="s">
        <v>413</v>
      </c>
      <c r="B45" s="233" t="s">
        <v>414</v>
      </c>
      <c r="C45" s="234">
        <v>31665</v>
      </c>
      <c r="D45" s="235" t="s">
        <v>397</v>
      </c>
      <c r="E45" s="235" t="s">
        <v>398</v>
      </c>
      <c r="F45" s="250" t="s">
        <v>464</v>
      </c>
      <c r="G45" s="228" t="s">
        <v>415</v>
      </c>
      <c r="H45" s="233" t="s">
        <v>365</v>
      </c>
      <c r="I45" s="233" t="s">
        <v>365</v>
      </c>
      <c r="J45" s="215">
        <v>180247.03</v>
      </c>
      <c r="K45" s="215">
        <v>150453.9</v>
      </c>
      <c r="L45" s="215">
        <v>76272.65</v>
      </c>
      <c r="M45" s="215"/>
      <c r="N45" s="215"/>
      <c r="O45" s="215">
        <f t="shared" si="0"/>
        <v>254428.28</v>
      </c>
      <c r="P45" s="281">
        <v>1.482</v>
      </c>
      <c r="R45" s="268"/>
    </row>
    <row r="46" spans="1:18" s="270" customFormat="1" ht="38.25">
      <c r="A46" s="232" t="s">
        <v>410</v>
      </c>
      <c r="B46" s="233" t="s">
        <v>416</v>
      </c>
      <c r="C46" s="234">
        <v>80000</v>
      </c>
      <c r="D46" s="235" t="s">
        <v>397</v>
      </c>
      <c r="E46" s="235" t="s">
        <v>398</v>
      </c>
      <c r="F46" s="64" t="s">
        <v>463</v>
      </c>
      <c r="G46" s="228" t="s">
        <v>417</v>
      </c>
      <c r="H46" s="233" t="s">
        <v>365</v>
      </c>
      <c r="I46" s="233" t="s">
        <v>365</v>
      </c>
      <c r="J46" s="215">
        <v>100862.5</v>
      </c>
      <c r="K46" s="215">
        <v>4050</v>
      </c>
      <c r="L46" s="215">
        <v>4912.5</v>
      </c>
      <c r="M46" s="215"/>
      <c r="N46" s="215"/>
      <c r="O46" s="215">
        <f t="shared" si="0"/>
        <v>100000</v>
      </c>
      <c r="P46" s="281">
        <v>0.583</v>
      </c>
      <c r="R46" s="268"/>
    </row>
    <row r="47" spans="1:18" s="270" customFormat="1" ht="38.25">
      <c r="A47" s="232" t="s">
        <v>418</v>
      </c>
      <c r="B47" s="233" t="s">
        <v>419</v>
      </c>
      <c r="C47" s="234">
        <v>29958</v>
      </c>
      <c r="D47" s="235" t="s">
        <v>397</v>
      </c>
      <c r="E47" s="235" t="s">
        <v>398</v>
      </c>
      <c r="F47" s="64" t="s">
        <v>463</v>
      </c>
      <c r="G47" s="228" t="s">
        <v>420</v>
      </c>
      <c r="H47" s="233" t="s">
        <v>365</v>
      </c>
      <c r="I47" s="233" t="s">
        <v>365</v>
      </c>
      <c r="J47" s="215">
        <v>1024868.05</v>
      </c>
      <c r="K47" s="215">
        <v>724213.55</v>
      </c>
      <c r="L47" s="215">
        <v>265561.44</v>
      </c>
      <c r="M47" s="215"/>
      <c r="N47" s="215"/>
      <c r="O47" s="215">
        <f t="shared" si="0"/>
        <v>1483520.1600000001</v>
      </c>
      <c r="P47" s="281">
        <v>8.643</v>
      </c>
      <c r="R47" s="268"/>
    </row>
    <row r="48" spans="1:18" s="270" customFormat="1" ht="38.25">
      <c r="A48" s="236" t="s">
        <v>421</v>
      </c>
      <c r="B48" s="233" t="s">
        <v>422</v>
      </c>
      <c r="C48" s="234">
        <v>71330</v>
      </c>
      <c r="D48" s="235" t="s">
        <v>397</v>
      </c>
      <c r="E48" s="235" t="s">
        <v>398</v>
      </c>
      <c r="F48" s="64" t="s">
        <v>463</v>
      </c>
      <c r="G48" s="228" t="s">
        <v>423</v>
      </c>
      <c r="H48" s="233" t="s">
        <v>365</v>
      </c>
      <c r="I48" s="233" t="s">
        <v>365</v>
      </c>
      <c r="J48" s="215">
        <v>95981</v>
      </c>
      <c r="K48" s="215">
        <v>29303.15</v>
      </c>
      <c r="L48" s="215">
        <v>26492.1</v>
      </c>
      <c r="M48" s="215"/>
      <c r="N48" s="215"/>
      <c r="O48" s="215">
        <f t="shared" si="0"/>
        <v>98792.04999999999</v>
      </c>
      <c r="P48" s="281">
        <v>0.576</v>
      </c>
      <c r="R48" s="268"/>
    </row>
    <row r="49" spans="1:18" s="270" customFormat="1" ht="38.25">
      <c r="A49" s="232" t="s">
        <v>436</v>
      </c>
      <c r="B49" s="233" t="s">
        <v>444</v>
      </c>
      <c r="C49" s="234">
        <v>99810</v>
      </c>
      <c r="D49" s="235" t="s">
        <v>397</v>
      </c>
      <c r="E49" s="235" t="s">
        <v>398</v>
      </c>
      <c r="F49" s="64" t="s">
        <v>463</v>
      </c>
      <c r="G49" s="228" t="s">
        <v>424</v>
      </c>
      <c r="H49" s="233" t="s">
        <v>365</v>
      </c>
      <c r="I49" s="233" t="s">
        <v>365</v>
      </c>
      <c r="J49" s="215">
        <v>136020.11</v>
      </c>
      <c r="K49" s="215">
        <v>39048.75</v>
      </c>
      <c r="L49" s="215">
        <v>40325.36</v>
      </c>
      <c r="M49" s="215"/>
      <c r="N49" s="215"/>
      <c r="O49" s="215">
        <f t="shared" si="0"/>
        <v>134743.5</v>
      </c>
      <c r="P49" s="281">
        <v>0.785</v>
      </c>
      <c r="R49" s="268"/>
    </row>
    <row r="50" spans="1:16" s="268" customFormat="1" ht="38.25">
      <c r="A50" s="232" t="s">
        <v>425</v>
      </c>
      <c r="B50" s="233" t="s">
        <v>388</v>
      </c>
      <c r="C50" s="234">
        <v>1192</v>
      </c>
      <c r="D50" s="235" t="s">
        <v>397</v>
      </c>
      <c r="E50" s="235" t="s">
        <v>398</v>
      </c>
      <c r="F50" s="250" t="s">
        <v>412</v>
      </c>
      <c r="G50" s="228" t="s">
        <v>404</v>
      </c>
      <c r="H50" s="233" t="s">
        <v>365</v>
      </c>
      <c r="I50" s="233" t="s">
        <v>365</v>
      </c>
      <c r="J50" s="215">
        <v>107682.55</v>
      </c>
      <c r="K50" s="215">
        <v>233520.75</v>
      </c>
      <c r="L50" s="215">
        <v>103530.42</v>
      </c>
      <c r="M50" s="215"/>
      <c r="N50" s="215"/>
      <c r="O50" s="215">
        <f t="shared" si="0"/>
        <v>237672.88</v>
      </c>
      <c r="P50" s="281">
        <v>1.385</v>
      </c>
    </row>
    <row r="51" spans="1:16" s="268" customFormat="1" ht="38.25">
      <c r="A51" s="232" t="s">
        <v>380</v>
      </c>
      <c r="B51" s="233" t="s">
        <v>389</v>
      </c>
      <c r="C51" s="234">
        <v>1207</v>
      </c>
      <c r="D51" s="235" t="s">
        <v>397</v>
      </c>
      <c r="E51" s="235" t="s">
        <v>398</v>
      </c>
      <c r="F51" s="64" t="s">
        <v>463</v>
      </c>
      <c r="G51" s="228" t="s">
        <v>405</v>
      </c>
      <c r="H51" s="233" t="s">
        <v>365</v>
      </c>
      <c r="I51" s="233" t="s">
        <v>365</v>
      </c>
      <c r="J51" s="215">
        <v>45951.7</v>
      </c>
      <c r="K51" s="215">
        <v>56478.97</v>
      </c>
      <c r="L51" s="215">
        <v>47693.22</v>
      </c>
      <c r="M51" s="215"/>
      <c r="N51" s="215"/>
      <c r="O51" s="215">
        <f t="shared" si="0"/>
        <v>54737.45</v>
      </c>
      <c r="P51" s="281">
        <v>0.319</v>
      </c>
    </row>
    <row r="52" spans="1:16" s="268" customFormat="1" ht="38.25">
      <c r="A52" s="232" t="s">
        <v>435</v>
      </c>
      <c r="B52" s="233" t="s">
        <v>390</v>
      </c>
      <c r="C52" s="234">
        <v>8045</v>
      </c>
      <c r="D52" s="235" t="s">
        <v>397</v>
      </c>
      <c r="E52" s="235" t="s">
        <v>398</v>
      </c>
      <c r="F52" s="64" t="s">
        <v>463</v>
      </c>
      <c r="G52" s="228" t="s">
        <v>406</v>
      </c>
      <c r="H52" s="233" t="s">
        <v>365</v>
      </c>
      <c r="I52" s="233" t="s">
        <v>365</v>
      </c>
      <c r="J52" s="215">
        <v>398640.35</v>
      </c>
      <c r="K52" s="215">
        <v>261021.3</v>
      </c>
      <c r="L52" s="215">
        <v>161434.8</v>
      </c>
      <c r="M52" s="215"/>
      <c r="N52" s="215"/>
      <c r="O52" s="215">
        <f t="shared" si="0"/>
        <v>498226.8499999999</v>
      </c>
      <c r="P52" s="281">
        <v>2.903</v>
      </c>
    </row>
    <row r="53" spans="1:16" s="268" customFormat="1" ht="38.25">
      <c r="A53" s="232" t="s">
        <v>381</v>
      </c>
      <c r="B53" s="233" t="s">
        <v>391</v>
      </c>
      <c r="C53" s="234">
        <v>17000</v>
      </c>
      <c r="D53" s="235" t="s">
        <v>397</v>
      </c>
      <c r="E53" s="235" t="s">
        <v>398</v>
      </c>
      <c r="F53" s="64" t="s">
        <v>463</v>
      </c>
      <c r="G53" s="228" t="s">
        <v>407</v>
      </c>
      <c r="H53" s="233" t="s">
        <v>365</v>
      </c>
      <c r="I53" s="233" t="s">
        <v>365</v>
      </c>
      <c r="J53" s="215">
        <v>67564.8</v>
      </c>
      <c r="K53" s="215">
        <v>107410</v>
      </c>
      <c r="L53" s="215">
        <v>66174.8</v>
      </c>
      <c r="M53" s="215"/>
      <c r="N53" s="215"/>
      <c r="O53" s="215">
        <f t="shared" si="0"/>
        <v>108799.99999999999</v>
      </c>
      <c r="P53" s="281">
        <v>0.634</v>
      </c>
    </row>
    <row r="54" spans="1:16" s="268" customFormat="1" ht="38.25">
      <c r="A54" s="232" t="s">
        <v>442</v>
      </c>
      <c r="B54" s="233" t="s">
        <v>445</v>
      </c>
      <c r="C54" s="234">
        <v>34700</v>
      </c>
      <c r="D54" s="235" t="s">
        <v>397</v>
      </c>
      <c r="E54" s="235" t="s">
        <v>398</v>
      </c>
      <c r="F54" s="64" t="s">
        <v>463</v>
      </c>
      <c r="G54" s="228" t="s">
        <v>465</v>
      </c>
      <c r="H54" s="233" t="s">
        <v>365</v>
      </c>
      <c r="I54" s="233" t="s">
        <v>365</v>
      </c>
      <c r="J54" s="215">
        <v>130256.93</v>
      </c>
      <c r="K54" s="215">
        <v>231650.57</v>
      </c>
      <c r="L54" s="215">
        <v>72856.5</v>
      </c>
      <c r="M54" s="215"/>
      <c r="N54" s="215"/>
      <c r="O54" s="215">
        <f t="shared" si="0"/>
        <v>289051</v>
      </c>
      <c r="P54" s="281">
        <v>1.684</v>
      </c>
    </row>
    <row r="55" spans="1:16" s="268" customFormat="1" ht="38.25">
      <c r="A55" s="232" t="s">
        <v>437</v>
      </c>
      <c r="B55" s="233" t="s">
        <v>446</v>
      </c>
      <c r="C55" s="234">
        <v>19012</v>
      </c>
      <c r="D55" s="235" t="s">
        <v>397</v>
      </c>
      <c r="E55" s="235" t="s">
        <v>398</v>
      </c>
      <c r="F55" s="64" t="s">
        <v>463</v>
      </c>
      <c r="G55" s="228" t="s">
        <v>447</v>
      </c>
      <c r="H55" s="233" t="s">
        <v>365</v>
      </c>
      <c r="I55" s="233" t="s">
        <v>365</v>
      </c>
      <c r="J55" s="215">
        <v>356578.04</v>
      </c>
      <c r="K55" s="215">
        <v>355223.04</v>
      </c>
      <c r="L55" s="215">
        <v>140300.36</v>
      </c>
      <c r="M55" s="215"/>
      <c r="N55" s="215"/>
      <c r="O55" s="215">
        <f t="shared" si="0"/>
        <v>571500.72</v>
      </c>
      <c r="P55" s="281">
        <v>3.33</v>
      </c>
    </row>
    <row r="56" spans="1:16" s="268" customFormat="1" ht="38.25">
      <c r="A56" s="232" t="s">
        <v>441</v>
      </c>
      <c r="B56" s="233" t="s">
        <v>448</v>
      </c>
      <c r="C56" s="234">
        <v>12781</v>
      </c>
      <c r="D56" s="235" t="s">
        <v>397</v>
      </c>
      <c r="E56" s="235" t="s">
        <v>398</v>
      </c>
      <c r="F56" s="64" t="s">
        <v>463</v>
      </c>
      <c r="G56" s="228" t="s">
        <v>449</v>
      </c>
      <c r="H56" s="233" t="s">
        <v>365</v>
      </c>
      <c r="I56" s="233" t="s">
        <v>365</v>
      </c>
      <c r="J56" s="215">
        <v>124475.91</v>
      </c>
      <c r="K56" s="215">
        <v>43174.67</v>
      </c>
      <c r="L56" s="215">
        <v>38945.91</v>
      </c>
      <c r="M56" s="215"/>
      <c r="N56" s="215"/>
      <c r="O56" s="215">
        <f t="shared" si="0"/>
        <v>128704.67000000001</v>
      </c>
      <c r="P56" s="281">
        <v>0.75</v>
      </c>
    </row>
    <row r="57" spans="1:16" s="268" customFormat="1" ht="38.25">
      <c r="A57" s="232" t="s">
        <v>438</v>
      </c>
      <c r="B57" s="233" t="s">
        <v>450</v>
      </c>
      <c r="C57" s="234">
        <v>41000</v>
      </c>
      <c r="D57" s="235" t="s">
        <v>397</v>
      </c>
      <c r="E57" s="235" t="s">
        <v>398</v>
      </c>
      <c r="F57" s="64" t="s">
        <v>463</v>
      </c>
      <c r="G57" s="228" t="s">
        <v>451</v>
      </c>
      <c r="H57" s="233" t="s">
        <v>365</v>
      </c>
      <c r="I57" s="233" t="s">
        <v>365</v>
      </c>
      <c r="J57" s="215">
        <v>503638.05</v>
      </c>
      <c r="K57" s="215">
        <v>516763</v>
      </c>
      <c r="L57" s="215">
        <v>304131.05</v>
      </c>
      <c r="M57" s="215"/>
      <c r="N57" s="215"/>
      <c r="O57" s="215">
        <f>J57+K57-L57</f>
        <v>716270</v>
      </c>
      <c r="P57" s="281">
        <v>4.173</v>
      </c>
    </row>
    <row r="58" spans="1:16" s="268" customFormat="1" ht="38.25">
      <c r="A58" s="232" t="s">
        <v>439</v>
      </c>
      <c r="B58" s="233" t="s">
        <v>452</v>
      </c>
      <c r="C58" s="234">
        <v>70332</v>
      </c>
      <c r="D58" s="235" t="s">
        <v>397</v>
      </c>
      <c r="E58" s="235" t="s">
        <v>398</v>
      </c>
      <c r="F58" s="64" t="s">
        <v>463</v>
      </c>
      <c r="G58" s="228" t="s">
        <v>453</v>
      </c>
      <c r="H58" s="233" t="s">
        <v>365</v>
      </c>
      <c r="I58" s="233" t="s">
        <v>365</v>
      </c>
      <c r="J58" s="215">
        <v>414814.06</v>
      </c>
      <c r="K58" s="215">
        <v>148038.07</v>
      </c>
      <c r="L58" s="215">
        <v>67714.85</v>
      </c>
      <c r="M58" s="215"/>
      <c r="N58" s="215"/>
      <c r="O58" s="215">
        <f t="shared" si="0"/>
        <v>495137.28</v>
      </c>
      <c r="P58" s="281">
        <v>2.885</v>
      </c>
    </row>
    <row r="59" spans="1:16" s="268" customFormat="1" ht="38.25">
      <c r="A59" s="232" t="s">
        <v>443</v>
      </c>
      <c r="B59" s="233" t="s">
        <v>454</v>
      </c>
      <c r="C59" s="234">
        <v>11060</v>
      </c>
      <c r="D59" s="235" t="s">
        <v>397</v>
      </c>
      <c r="E59" s="235" t="s">
        <v>398</v>
      </c>
      <c r="F59" s="250" t="s">
        <v>466</v>
      </c>
      <c r="G59" s="228" t="s">
        <v>455</v>
      </c>
      <c r="H59" s="233" t="s">
        <v>365</v>
      </c>
      <c r="I59" s="233" t="s">
        <v>365</v>
      </c>
      <c r="J59" s="215">
        <v>141257.34</v>
      </c>
      <c r="K59" s="215">
        <v>33271.96</v>
      </c>
      <c r="L59" s="215">
        <v>84169.1</v>
      </c>
      <c r="M59" s="215"/>
      <c r="N59" s="215"/>
      <c r="O59" s="215">
        <f t="shared" si="0"/>
        <v>90360.19999999998</v>
      </c>
      <c r="P59" s="281">
        <v>0.526</v>
      </c>
    </row>
    <row r="60" spans="1:16" s="268" customFormat="1" ht="38.25">
      <c r="A60" s="232" t="s">
        <v>440</v>
      </c>
      <c r="B60" s="233" t="s">
        <v>456</v>
      </c>
      <c r="C60" s="234">
        <v>69631</v>
      </c>
      <c r="D60" s="235" t="s">
        <v>397</v>
      </c>
      <c r="E60" s="235" t="s">
        <v>398</v>
      </c>
      <c r="F60" s="250" t="s">
        <v>466</v>
      </c>
      <c r="G60" s="228" t="s">
        <v>457</v>
      </c>
      <c r="H60" s="233" t="s">
        <v>365</v>
      </c>
      <c r="I60" s="233" t="s">
        <v>365</v>
      </c>
      <c r="J60" s="215">
        <v>443318</v>
      </c>
      <c r="K60" s="215">
        <v>46644.18</v>
      </c>
      <c r="L60" s="215">
        <v>22041.86</v>
      </c>
      <c r="M60" s="215"/>
      <c r="N60" s="215"/>
      <c r="O60" s="215">
        <f t="shared" si="0"/>
        <v>467920.32</v>
      </c>
      <c r="P60" s="281">
        <v>2.726</v>
      </c>
    </row>
    <row r="61" spans="1:16" s="268" customFormat="1" ht="38.25">
      <c r="A61" s="232" t="s">
        <v>467</v>
      </c>
      <c r="B61" s="233" t="s">
        <v>468</v>
      </c>
      <c r="C61" s="234">
        <v>10000</v>
      </c>
      <c r="D61" s="235" t="s">
        <v>397</v>
      </c>
      <c r="E61" s="235" t="s">
        <v>398</v>
      </c>
      <c r="F61" s="64" t="s">
        <v>463</v>
      </c>
      <c r="G61" s="228" t="s">
        <v>469</v>
      </c>
      <c r="H61" s="233" t="s">
        <v>365</v>
      </c>
      <c r="I61" s="233" t="s">
        <v>365</v>
      </c>
      <c r="J61" s="215">
        <v>351150.3</v>
      </c>
      <c r="K61" s="215">
        <v>4400</v>
      </c>
      <c r="L61" s="215">
        <v>2450.3</v>
      </c>
      <c r="M61" s="215"/>
      <c r="N61" s="215"/>
      <c r="O61" s="215">
        <f t="shared" si="0"/>
        <v>353100</v>
      </c>
      <c r="P61" s="281">
        <v>2.057</v>
      </c>
    </row>
    <row r="62" spans="1:16" s="268" customFormat="1" ht="38.25">
      <c r="A62" s="232" t="s">
        <v>470</v>
      </c>
      <c r="B62" s="233" t="s">
        <v>471</v>
      </c>
      <c r="C62" s="234">
        <v>68679</v>
      </c>
      <c r="D62" s="235" t="s">
        <v>397</v>
      </c>
      <c r="E62" s="235" t="s">
        <v>398</v>
      </c>
      <c r="F62" s="250" t="s">
        <v>466</v>
      </c>
      <c r="G62" s="228" t="s">
        <v>472</v>
      </c>
      <c r="H62" s="233" t="s">
        <v>365</v>
      </c>
      <c r="I62" s="233" t="s">
        <v>365</v>
      </c>
      <c r="J62" s="215">
        <v>368371.95</v>
      </c>
      <c r="K62" s="215">
        <v>151327.67</v>
      </c>
      <c r="L62" s="215">
        <v>33452.3</v>
      </c>
      <c r="M62" s="215"/>
      <c r="N62" s="215"/>
      <c r="O62" s="215">
        <f t="shared" si="0"/>
        <v>486247.32</v>
      </c>
      <c r="P62" s="281">
        <v>2.833</v>
      </c>
    </row>
    <row r="63" spans="1:16" s="268" customFormat="1" ht="38.25">
      <c r="A63" s="232" t="s">
        <v>473</v>
      </c>
      <c r="B63" s="233" t="s">
        <v>474</v>
      </c>
      <c r="C63" s="234">
        <v>192714</v>
      </c>
      <c r="D63" s="235" t="s">
        <v>397</v>
      </c>
      <c r="E63" s="235" t="s">
        <v>398</v>
      </c>
      <c r="F63" s="250" t="s">
        <v>466</v>
      </c>
      <c r="G63" s="228" t="s">
        <v>475</v>
      </c>
      <c r="H63" s="233" t="s">
        <v>365</v>
      </c>
      <c r="I63" s="233" t="s">
        <v>365</v>
      </c>
      <c r="J63" s="215">
        <v>648216.65</v>
      </c>
      <c r="K63" s="215">
        <v>1028205.03</v>
      </c>
      <c r="L63" s="215">
        <v>207941</v>
      </c>
      <c r="M63" s="215"/>
      <c r="N63" s="215"/>
      <c r="O63" s="215">
        <f t="shared" si="0"/>
        <v>1468480.6800000002</v>
      </c>
      <c r="P63" s="281">
        <v>8.556</v>
      </c>
    </row>
    <row r="64" spans="1:16" s="268" customFormat="1" ht="38.25">
      <c r="A64" s="232" t="s">
        <v>476</v>
      </c>
      <c r="B64" s="233" t="s">
        <v>477</v>
      </c>
      <c r="C64" s="234">
        <v>24510</v>
      </c>
      <c r="D64" s="235" t="s">
        <v>397</v>
      </c>
      <c r="E64" s="235" t="s">
        <v>398</v>
      </c>
      <c r="F64" s="250" t="s">
        <v>466</v>
      </c>
      <c r="G64" s="228" t="s">
        <v>478</v>
      </c>
      <c r="H64" s="233" t="s">
        <v>365</v>
      </c>
      <c r="I64" s="233" t="s">
        <v>365</v>
      </c>
      <c r="J64" s="215">
        <v>170344.5</v>
      </c>
      <c r="K64" s="215"/>
      <c r="L64" s="215"/>
      <c r="M64" s="215"/>
      <c r="N64" s="215"/>
      <c r="O64" s="215">
        <f t="shared" si="0"/>
        <v>170344.5</v>
      </c>
      <c r="P64" s="281">
        <v>0.992</v>
      </c>
    </row>
    <row r="65" spans="1:16" s="268" customFormat="1" ht="38.25">
      <c r="A65" s="232" t="s">
        <v>479</v>
      </c>
      <c r="B65" s="233" t="s">
        <v>480</v>
      </c>
      <c r="C65" s="234">
        <v>7882</v>
      </c>
      <c r="D65" s="235" t="s">
        <v>397</v>
      </c>
      <c r="E65" s="235" t="s">
        <v>398</v>
      </c>
      <c r="F65" s="64" t="s">
        <v>463</v>
      </c>
      <c r="G65" s="228" t="s">
        <v>481</v>
      </c>
      <c r="H65" s="233" t="s">
        <v>365</v>
      </c>
      <c r="I65" s="233" t="s">
        <v>365</v>
      </c>
      <c r="J65" s="215">
        <v>110679.04</v>
      </c>
      <c r="K65" s="215">
        <v>3256.33</v>
      </c>
      <c r="L65" s="215">
        <v>1498.64</v>
      </c>
      <c r="M65" s="215"/>
      <c r="N65" s="215"/>
      <c r="O65" s="215">
        <f t="shared" si="0"/>
        <v>112436.73</v>
      </c>
      <c r="P65" s="281">
        <v>0.655</v>
      </c>
    </row>
    <row r="66" spans="1:16" s="268" customFormat="1" ht="38.25">
      <c r="A66" s="232" t="s">
        <v>482</v>
      </c>
      <c r="B66" s="233" t="s">
        <v>483</v>
      </c>
      <c r="C66" s="234">
        <v>2278</v>
      </c>
      <c r="D66" s="235" t="s">
        <v>397</v>
      </c>
      <c r="E66" s="235" t="s">
        <v>398</v>
      </c>
      <c r="F66" s="250" t="s">
        <v>466</v>
      </c>
      <c r="G66" s="228" t="s">
        <v>484</v>
      </c>
      <c r="H66" s="233" t="s">
        <v>365</v>
      </c>
      <c r="I66" s="233" t="s">
        <v>365</v>
      </c>
      <c r="J66" s="215">
        <v>-277.7899999999936</v>
      </c>
      <c r="K66" s="215">
        <v>26274.33</v>
      </c>
      <c r="L66" s="215">
        <v>7783.93</v>
      </c>
      <c r="M66" s="215"/>
      <c r="N66" s="215"/>
      <c r="O66" s="215">
        <f>J66+K66-L66</f>
        <v>18212.610000000008</v>
      </c>
      <c r="P66" s="281">
        <v>0.106</v>
      </c>
    </row>
    <row r="67" spans="1:16" s="268" customFormat="1" ht="38.25">
      <c r="A67" s="232" t="s">
        <v>382</v>
      </c>
      <c r="B67" s="233" t="s">
        <v>392</v>
      </c>
      <c r="C67" s="237">
        <v>59844.4045</v>
      </c>
      <c r="D67" s="235" t="s">
        <v>397</v>
      </c>
      <c r="E67" s="235" t="s">
        <v>398</v>
      </c>
      <c r="F67" s="250" t="s">
        <v>408</v>
      </c>
      <c r="G67" s="228" t="s">
        <v>409</v>
      </c>
      <c r="H67" s="233" t="s">
        <v>365</v>
      </c>
      <c r="I67" s="233" t="s">
        <v>365</v>
      </c>
      <c r="J67" s="215">
        <v>60000</v>
      </c>
      <c r="K67" s="215">
        <v>26600.85</v>
      </c>
      <c r="L67" s="215">
        <v>7235.2</v>
      </c>
      <c r="M67" s="215"/>
      <c r="N67" s="215"/>
      <c r="O67" s="215">
        <f>J67+K67-L67</f>
        <v>79365.65000000001</v>
      </c>
      <c r="P67" s="281">
        <v>0.462</v>
      </c>
    </row>
    <row r="68" spans="1:18" s="270" customFormat="1" ht="12.75">
      <c r="A68" s="180" t="s">
        <v>312</v>
      </c>
      <c r="B68" s="181"/>
      <c r="C68" s="181"/>
      <c r="D68" s="181"/>
      <c r="E68" s="181"/>
      <c r="F68" s="181"/>
      <c r="G68" s="181"/>
      <c r="H68" s="181"/>
      <c r="I68" s="181"/>
      <c r="J68" s="271">
        <f>SUM(J40:J67)</f>
        <v>7011346.24</v>
      </c>
      <c r="K68" s="271">
        <f>SUM(K40:K67)</f>
        <v>4727314.579999999</v>
      </c>
      <c r="L68" s="271">
        <f>SUM(L40:L67)</f>
        <v>2071926.5500000003</v>
      </c>
      <c r="M68" s="271"/>
      <c r="N68" s="271"/>
      <c r="O68" s="271">
        <f>SUM(O40:O67)</f>
        <v>9666734.270000001</v>
      </c>
      <c r="P68" s="282">
        <v>56.321</v>
      </c>
      <c r="R68" s="268"/>
    </row>
    <row r="69" spans="1:16" s="268" customFormat="1" ht="29.25" customHeight="1">
      <c r="A69" s="64" t="s">
        <v>313</v>
      </c>
      <c r="B69" s="64"/>
      <c r="C69" s="64" t="s">
        <v>106</v>
      </c>
      <c r="D69" s="64" t="s">
        <v>106</v>
      </c>
      <c r="E69" s="64"/>
      <c r="F69" s="64" t="s">
        <v>106</v>
      </c>
      <c r="G69" s="64"/>
      <c r="H69" s="64"/>
      <c r="I69" s="64"/>
      <c r="J69" s="242" t="s">
        <v>106</v>
      </c>
      <c r="K69" s="242" t="s">
        <v>106</v>
      </c>
      <c r="L69" s="242"/>
      <c r="M69" s="242"/>
      <c r="N69" s="242" t="s">
        <v>106</v>
      </c>
      <c r="O69" s="242" t="s">
        <v>106</v>
      </c>
      <c r="P69" s="281"/>
    </row>
    <row r="70" spans="1:16" s="268" customFormat="1" ht="15" customHeight="1">
      <c r="A70" s="64" t="s">
        <v>314</v>
      </c>
      <c r="B70" s="64"/>
      <c r="C70" s="64" t="s">
        <v>106</v>
      </c>
      <c r="D70" s="64" t="s">
        <v>106</v>
      </c>
      <c r="E70" s="64"/>
      <c r="F70" s="64" t="s">
        <v>106</v>
      </c>
      <c r="G70" s="64"/>
      <c r="H70" s="64"/>
      <c r="I70" s="64"/>
      <c r="J70" s="242" t="s">
        <v>106</v>
      </c>
      <c r="K70" s="242" t="s">
        <v>106</v>
      </c>
      <c r="L70" s="242"/>
      <c r="M70" s="242"/>
      <c r="N70" s="242" t="s">
        <v>106</v>
      </c>
      <c r="O70" s="242" t="s">
        <v>106</v>
      </c>
      <c r="P70" s="281"/>
    </row>
    <row r="71" spans="1:18" s="270" customFormat="1" ht="18.75" customHeight="1">
      <c r="A71" s="64" t="s">
        <v>300</v>
      </c>
      <c r="B71" s="64"/>
      <c r="C71" s="181"/>
      <c r="D71" s="181"/>
      <c r="E71" s="181"/>
      <c r="F71" s="181"/>
      <c r="G71" s="181"/>
      <c r="H71" s="181"/>
      <c r="I71" s="181"/>
      <c r="J71" s="272"/>
      <c r="K71" s="272"/>
      <c r="L71" s="272"/>
      <c r="M71" s="272"/>
      <c r="N71" s="272"/>
      <c r="O71" s="272"/>
      <c r="P71" s="282"/>
      <c r="R71" s="268"/>
    </row>
    <row r="72" spans="1:18" s="270" customFormat="1" ht="25.5">
      <c r="A72" s="232" t="s">
        <v>426</v>
      </c>
      <c r="B72" s="233" t="s">
        <v>428</v>
      </c>
      <c r="C72" s="234">
        <v>159</v>
      </c>
      <c r="D72" s="235" t="s">
        <v>397</v>
      </c>
      <c r="E72" s="235" t="s">
        <v>398</v>
      </c>
      <c r="F72" s="64" t="s">
        <v>427</v>
      </c>
      <c r="G72" s="228" t="s">
        <v>429</v>
      </c>
      <c r="H72" s="233" t="s">
        <v>365</v>
      </c>
      <c r="I72" s="233" t="s">
        <v>365</v>
      </c>
      <c r="J72" s="215">
        <v>314994.02</v>
      </c>
      <c r="K72" s="215">
        <v>31747.23</v>
      </c>
      <c r="L72" s="215">
        <v>34838.94</v>
      </c>
      <c r="M72" s="238"/>
      <c r="N72" s="238"/>
      <c r="O72" s="215">
        <f>J72+K72-L72</f>
        <v>311902.31</v>
      </c>
      <c r="P72" s="281">
        <v>1.817</v>
      </c>
      <c r="R72" s="268"/>
    </row>
    <row r="73" spans="1:18" s="270" customFormat="1" ht="25.5">
      <c r="A73" s="232" t="s">
        <v>430</v>
      </c>
      <c r="B73" s="233" t="s">
        <v>431</v>
      </c>
      <c r="C73" s="234">
        <v>21</v>
      </c>
      <c r="D73" s="235" t="s">
        <v>397</v>
      </c>
      <c r="E73" s="235" t="s">
        <v>398</v>
      </c>
      <c r="F73" s="64" t="s">
        <v>427</v>
      </c>
      <c r="G73" s="228" t="s">
        <v>432</v>
      </c>
      <c r="H73" s="233" t="s">
        <v>365</v>
      </c>
      <c r="I73" s="233" t="s">
        <v>365</v>
      </c>
      <c r="J73" s="215">
        <v>21973.43</v>
      </c>
      <c r="K73" s="215">
        <v>1935.93</v>
      </c>
      <c r="L73" s="215">
        <v>2529.81</v>
      </c>
      <c r="M73" s="238"/>
      <c r="N73" s="238"/>
      <c r="O73" s="215">
        <f>J73+K73-L73</f>
        <v>21379.55</v>
      </c>
      <c r="P73" s="281">
        <v>0.125</v>
      </c>
      <c r="R73" s="268"/>
    </row>
    <row r="74" spans="1:18" s="270" customFormat="1" ht="25.5">
      <c r="A74" s="232" t="s">
        <v>458</v>
      </c>
      <c r="B74" s="233" t="s">
        <v>459</v>
      </c>
      <c r="C74" s="234">
        <v>123</v>
      </c>
      <c r="D74" s="235" t="s">
        <v>397</v>
      </c>
      <c r="E74" s="235" t="s">
        <v>398</v>
      </c>
      <c r="F74" s="64" t="s">
        <v>427</v>
      </c>
      <c r="G74" s="228" t="s">
        <v>460</v>
      </c>
      <c r="H74" s="233" t="s">
        <v>365</v>
      </c>
      <c r="I74" s="233" t="s">
        <v>365</v>
      </c>
      <c r="J74" s="215">
        <v>252634.86</v>
      </c>
      <c r="K74" s="215">
        <v>10934.13</v>
      </c>
      <c r="L74" s="215">
        <v>12299.36</v>
      </c>
      <c r="M74" s="238"/>
      <c r="N74" s="238"/>
      <c r="O74" s="215">
        <f>J74+K74-L74</f>
        <v>251269.63</v>
      </c>
      <c r="P74" s="281">
        <v>1.464</v>
      </c>
      <c r="R74" s="268"/>
    </row>
    <row r="75" spans="1:18" s="270" customFormat="1" ht="25.5">
      <c r="A75" s="232" t="s">
        <v>485</v>
      </c>
      <c r="B75" s="233" t="s">
        <v>486</v>
      </c>
      <c r="C75" s="234">
        <v>30</v>
      </c>
      <c r="D75" s="235" t="s">
        <v>397</v>
      </c>
      <c r="E75" s="235" t="s">
        <v>398</v>
      </c>
      <c r="F75" s="64" t="s">
        <v>427</v>
      </c>
      <c r="G75" s="228" t="s">
        <v>487</v>
      </c>
      <c r="H75" s="233" t="s">
        <v>365</v>
      </c>
      <c r="I75" s="233" t="s">
        <v>365</v>
      </c>
      <c r="J75" s="215">
        <v>59359.85</v>
      </c>
      <c r="K75" s="215">
        <v>2880.57</v>
      </c>
      <c r="L75" s="215">
        <v>2002.63</v>
      </c>
      <c r="M75" s="238"/>
      <c r="N75" s="238">
        <v>19.74</v>
      </c>
      <c r="O75" s="215">
        <f>J75+K75-L75-N75</f>
        <v>60218.05</v>
      </c>
      <c r="P75" s="281">
        <v>0.351</v>
      </c>
      <c r="R75" s="268"/>
    </row>
    <row r="76" spans="1:18" s="270" customFormat="1" ht="12.75">
      <c r="A76" s="232" t="s">
        <v>488</v>
      </c>
      <c r="B76" s="233" t="s">
        <v>489</v>
      </c>
      <c r="C76" s="234">
        <v>190</v>
      </c>
      <c r="D76" s="235" t="s">
        <v>397</v>
      </c>
      <c r="E76" s="235" t="s">
        <v>398</v>
      </c>
      <c r="F76" s="64" t="s">
        <v>490</v>
      </c>
      <c r="G76" s="233" t="s">
        <v>365</v>
      </c>
      <c r="H76" s="233" t="s">
        <v>365</v>
      </c>
      <c r="I76" s="233" t="s">
        <v>365</v>
      </c>
      <c r="J76" s="215">
        <v>371607.7</v>
      </c>
      <c r="K76" s="215"/>
      <c r="L76" s="215"/>
      <c r="M76" s="238">
        <v>8.92</v>
      </c>
      <c r="N76" s="238">
        <v>51.54</v>
      </c>
      <c r="O76" s="215">
        <f>J76+K76-L76+M76-N76</f>
        <v>371565.08</v>
      </c>
      <c r="P76" s="281">
        <v>2.165</v>
      </c>
      <c r="R76" s="268"/>
    </row>
    <row r="77" spans="1:18" s="270" customFormat="1" ht="12.75">
      <c r="A77" s="232" t="s">
        <v>491</v>
      </c>
      <c r="B77" s="233" t="s">
        <v>492</v>
      </c>
      <c r="C77" s="234">
        <v>85</v>
      </c>
      <c r="D77" s="235" t="s">
        <v>397</v>
      </c>
      <c r="E77" s="235" t="s">
        <v>398</v>
      </c>
      <c r="F77" s="64" t="s">
        <v>490</v>
      </c>
      <c r="G77" s="233" t="s">
        <v>365</v>
      </c>
      <c r="H77" s="233" t="s">
        <v>365</v>
      </c>
      <c r="I77" s="233" t="s">
        <v>365</v>
      </c>
      <c r="J77" s="215">
        <v>84877.12</v>
      </c>
      <c r="K77" s="215"/>
      <c r="L77" s="215"/>
      <c r="M77" s="238">
        <v>120.7</v>
      </c>
      <c r="N77" s="238">
        <v>5.2</v>
      </c>
      <c r="O77" s="215">
        <f>J77+K77-L77+M77-N77</f>
        <v>84992.62</v>
      </c>
      <c r="P77" s="281">
        <v>0.495</v>
      </c>
      <c r="R77" s="268"/>
    </row>
    <row r="78" spans="1:18" s="270" customFormat="1" ht="12.75">
      <c r="A78" s="232" t="s">
        <v>493</v>
      </c>
      <c r="B78" s="233" t="s">
        <v>494</v>
      </c>
      <c r="C78" s="234">
        <v>350</v>
      </c>
      <c r="D78" s="235" t="s">
        <v>397</v>
      </c>
      <c r="E78" s="235" t="s">
        <v>398</v>
      </c>
      <c r="F78" s="64" t="s">
        <v>490</v>
      </c>
      <c r="G78" s="233" t="s">
        <v>365</v>
      </c>
      <c r="H78" s="233" t="s">
        <v>365</v>
      </c>
      <c r="I78" s="233" t="s">
        <v>365</v>
      </c>
      <c r="J78" s="215">
        <v>684115.54</v>
      </c>
      <c r="K78" s="215"/>
      <c r="L78" s="215"/>
      <c r="M78" s="238">
        <v>687.76</v>
      </c>
      <c r="N78" s="238"/>
      <c r="O78" s="215">
        <f>J78+K78-L78+M78-N78</f>
        <v>684803.3</v>
      </c>
      <c r="P78" s="281">
        <v>3.99</v>
      </c>
      <c r="R78" s="268"/>
    </row>
    <row r="79" spans="1:18" s="270" customFormat="1" ht="12.75">
      <c r="A79" s="213"/>
      <c r="B79" s="213"/>
      <c r="C79" s="215"/>
      <c r="D79" s="181"/>
      <c r="E79" s="181"/>
      <c r="F79" s="64"/>
      <c r="G79" s="214"/>
      <c r="H79" s="273"/>
      <c r="I79" s="233"/>
      <c r="J79" s="215"/>
      <c r="K79" s="215"/>
      <c r="L79" s="215"/>
      <c r="M79" s="215"/>
      <c r="N79" s="215"/>
      <c r="O79" s="215"/>
      <c r="P79" s="283"/>
      <c r="R79" s="268"/>
    </row>
    <row r="80" spans="1:18" s="270" customFormat="1" ht="16.5" customHeight="1">
      <c r="A80" s="64" t="s">
        <v>301</v>
      </c>
      <c r="B80" s="64"/>
      <c r="C80" s="181"/>
      <c r="D80" s="181"/>
      <c r="E80" s="181"/>
      <c r="F80" s="181"/>
      <c r="G80" s="181"/>
      <c r="H80" s="181"/>
      <c r="I80" s="181"/>
      <c r="J80" s="272"/>
      <c r="K80" s="272"/>
      <c r="L80" s="272"/>
      <c r="M80" s="272"/>
      <c r="N80" s="272"/>
      <c r="O80" s="272"/>
      <c r="P80" s="282"/>
      <c r="R80" s="268"/>
    </row>
    <row r="81" spans="1:18" s="270" customFormat="1" ht="9.75" customHeight="1">
      <c r="A81" s="64"/>
      <c r="B81" s="64"/>
      <c r="C81" s="181"/>
      <c r="D81" s="181"/>
      <c r="E81" s="181"/>
      <c r="F81" s="181"/>
      <c r="G81" s="181"/>
      <c r="H81" s="181"/>
      <c r="I81" s="181"/>
      <c r="J81" s="272"/>
      <c r="K81" s="272"/>
      <c r="L81" s="272"/>
      <c r="M81" s="272"/>
      <c r="N81" s="272"/>
      <c r="O81" s="272"/>
      <c r="P81" s="282"/>
      <c r="R81" s="268"/>
    </row>
    <row r="82" spans="1:18" s="270" customFormat="1" ht="15.75" customHeight="1">
      <c r="A82" s="64" t="s">
        <v>302</v>
      </c>
      <c r="B82" s="64"/>
      <c r="C82" s="181"/>
      <c r="D82" s="181"/>
      <c r="E82" s="181"/>
      <c r="F82" s="181"/>
      <c r="G82" s="181"/>
      <c r="H82" s="181"/>
      <c r="I82" s="181"/>
      <c r="J82" s="272"/>
      <c r="K82" s="272"/>
      <c r="L82" s="272"/>
      <c r="M82" s="272"/>
      <c r="N82" s="272"/>
      <c r="O82" s="272"/>
      <c r="P82" s="282"/>
      <c r="R82" s="268"/>
    </row>
    <row r="83" spans="1:18" s="270" customFormat="1" ht="12.75">
      <c r="A83" s="64"/>
      <c r="B83" s="64"/>
      <c r="C83" s="181"/>
      <c r="D83" s="181"/>
      <c r="E83" s="181"/>
      <c r="F83" s="181"/>
      <c r="G83" s="181"/>
      <c r="H83" s="181"/>
      <c r="I83" s="181"/>
      <c r="J83" s="272"/>
      <c r="K83" s="272"/>
      <c r="L83" s="272"/>
      <c r="M83" s="272"/>
      <c r="N83" s="272"/>
      <c r="O83" s="272"/>
      <c r="P83" s="282"/>
      <c r="R83" s="268"/>
    </row>
    <row r="84" spans="1:18" s="270" customFormat="1" ht="14.25" customHeight="1">
      <c r="A84" s="64" t="s">
        <v>303</v>
      </c>
      <c r="B84" s="64"/>
      <c r="C84" s="181"/>
      <c r="D84" s="181"/>
      <c r="E84" s="181"/>
      <c r="F84" s="181"/>
      <c r="G84" s="181"/>
      <c r="H84" s="181"/>
      <c r="I84" s="181"/>
      <c r="J84" s="272"/>
      <c r="K84" s="272"/>
      <c r="L84" s="272"/>
      <c r="M84" s="272"/>
      <c r="N84" s="272"/>
      <c r="O84" s="272"/>
      <c r="P84" s="282"/>
      <c r="R84" s="268"/>
    </row>
    <row r="85" spans="1:18" s="270" customFormat="1" ht="12.75">
      <c r="A85" s="181"/>
      <c r="B85" s="181"/>
      <c r="C85" s="181"/>
      <c r="D85" s="181"/>
      <c r="E85" s="181"/>
      <c r="F85" s="181"/>
      <c r="G85" s="181"/>
      <c r="H85" s="181"/>
      <c r="I85" s="181"/>
      <c r="J85" s="272"/>
      <c r="K85" s="272"/>
      <c r="L85" s="272"/>
      <c r="M85" s="272"/>
      <c r="N85" s="272"/>
      <c r="O85" s="272"/>
      <c r="P85" s="282"/>
      <c r="R85" s="268"/>
    </row>
    <row r="86" spans="1:18" s="270" customFormat="1" ht="12.75">
      <c r="A86" s="180" t="s">
        <v>315</v>
      </c>
      <c r="B86" s="181"/>
      <c r="C86" s="181"/>
      <c r="D86" s="181"/>
      <c r="E86" s="181"/>
      <c r="F86" s="181"/>
      <c r="G86" s="181"/>
      <c r="H86" s="181"/>
      <c r="I86" s="181"/>
      <c r="J86" s="271">
        <f aca="true" t="shared" si="1" ref="J86:O86">SUM(J72:J85)</f>
        <v>1789562.52</v>
      </c>
      <c r="K86" s="271">
        <f t="shared" si="1"/>
        <v>47497.85999999999</v>
      </c>
      <c r="L86" s="271">
        <f t="shared" si="1"/>
        <v>51670.74</v>
      </c>
      <c r="M86" s="271">
        <f t="shared" si="1"/>
        <v>817.38</v>
      </c>
      <c r="N86" s="271">
        <f t="shared" si="1"/>
        <v>76.48</v>
      </c>
      <c r="O86" s="271">
        <f t="shared" si="1"/>
        <v>1786130.5400000003</v>
      </c>
      <c r="P86" s="282">
        <v>10.406</v>
      </c>
      <c r="R86" s="268"/>
    </row>
    <row r="87" spans="1:16" s="268" customFormat="1" ht="29.25" customHeight="1">
      <c r="A87" s="64" t="s">
        <v>316</v>
      </c>
      <c r="B87" s="64"/>
      <c r="C87" s="64"/>
      <c r="D87" s="64"/>
      <c r="E87" s="64"/>
      <c r="F87" s="64"/>
      <c r="G87" s="64"/>
      <c r="H87" s="64"/>
      <c r="I87" s="64"/>
      <c r="J87" s="242"/>
      <c r="K87" s="242"/>
      <c r="L87" s="242"/>
      <c r="M87" s="242"/>
      <c r="N87" s="242"/>
      <c r="O87" s="242"/>
      <c r="P87" s="284"/>
    </row>
    <row r="88" spans="1:18" s="270" customFormat="1" ht="12.75">
      <c r="A88" s="64" t="s">
        <v>317</v>
      </c>
      <c r="B88" s="64"/>
      <c r="C88" s="181"/>
      <c r="D88" s="181"/>
      <c r="E88" s="181"/>
      <c r="F88" s="181"/>
      <c r="G88" s="181"/>
      <c r="H88" s="181"/>
      <c r="I88" s="181"/>
      <c r="J88" s="272"/>
      <c r="K88" s="272"/>
      <c r="L88" s="272"/>
      <c r="M88" s="272"/>
      <c r="N88" s="272"/>
      <c r="O88" s="272"/>
      <c r="P88" s="285"/>
      <c r="R88" s="268"/>
    </row>
    <row r="89" spans="1:18" s="270" customFormat="1" ht="12.75">
      <c r="A89" s="182"/>
      <c r="B89" s="182"/>
      <c r="C89" s="181"/>
      <c r="D89" s="181"/>
      <c r="E89" s="181"/>
      <c r="F89" s="181"/>
      <c r="G89" s="181"/>
      <c r="H89" s="181"/>
      <c r="I89" s="181"/>
      <c r="J89" s="272"/>
      <c r="K89" s="272"/>
      <c r="L89" s="272"/>
      <c r="M89" s="272"/>
      <c r="N89" s="272"/>
      <c r="O89" s="272"/>
      <c r="P89" s="285"/>
      <c r="R89" s="268"/>
    </row>
    <row r="90" spans="1:18" s="270" customFormat="1" ht="12.75">
      <c r="A90" s="64" t="s">
        <v>318</v>
      </c>
      <c r="B90" s="64"/>
      <c r="C90" s="181"/>
      <c r="D90" s="181"/>
      <c r="E90" s="181"/>
      <c r="F90" s="181"/>
      <c r="G90" s="181"/>
      <c r="H90" s="181"/>
      <c r="I90" s="181"/>
      <c r="J90" s="272"/>
      <c r="K90" s="272"/>
      <c r="L90" s="272"/>
      <c r="M90" s="272"/>
      <c r="N90" s="272"/>
      <c r="O90" s="272"/>
      <c r="P90" s="285"/>
      <c r="R90" s="268"/>
    </row>
    <row r="91" spans="1:18" s="270" customFormat="1" ht="12.75">
      <c r="A91" s="182"/>
      <c r="B91" s="182"/>
      <c r="C91" s="181"/>
      <c r="D91" s="181"/>
      <c r="E91" s="181"/>
      <c r="F91" s="181"/>
      <c r="G91" s="181"/>
      <c r="H91" s="181"/>
      <c r="I91" s="181"/>
      <c r="J91" s="272"/>
      <c r="K91" s="272"/>
      <c r="L91" s="272"/>
      <c r="M91" s="272"/>
      <c r="N91" s="272"/>
      <c r="O91" s="272"/>
      <c r="P91" s="285"/>
      <c r="R91" s="268"/>
    </row>
    <row r="92" spans="1:18" s="270" customFormat="1" ht="12.75">
      <c r="A92" s="64" t="s">
        <v>20</v>
      </c>
      <c r="B92" s="64"/>
      <c r="C92" s="181"/>
      <c r="D92" s="181"/>
      <c r="E92" s="181"/>
      <c r="F92" s="181"/>
      <c r="G92" s="181"/>
      <c r="H92" s="181"/>
      <c r="I92" s="181"/>
      <c r="J92" s="272"/>
      <c r="K92" s="272"/>
      <c r="L92" s="272"/>
      <c r="M92" s="272"/>
      <c r="N92" s="272"/>
      <c r="O92" s="272"/>
      <c r="P92" s="285"/>
      <c r="R92" s="268"/>
    </row>
    <row r="93" spans="1:18" s="270" customFormat="1" ht="13.5">
      <c r="A93" s="274"/>
      <c r="B93" s="274"/>
      <c r="C93" s="181"/>
      <c r="D93" s="181"/>
      <c r="E93" s="181"/>
      <c r="F93" s="181"/>
      <c r="G93" s="181"/>
      <c r="H93" s="181"/>
      <c r="I93" s="181"/>
      <c r="J93" s="272"/>
      <c r="K93" s="272"/>
      <c r="L93" s="272"/>
      <c r="M93" s="272"/>
      <c r="N93" s="272"/>
      <c r="O93" s="272"/>
      <c r="P93" s="285"/>
      <c r="R93" s="268"/>
    </row>
    <row r="94" spans="1:18" s="270" customFormat="1" ht="13.5">
      <c r="A94" s="180" t="s">
        <v>319</v>
      </c>
      <c r="B94" s="274"/>
      <c r="C94" s="181"/>
      <c r="D94" s="181"/>
      <c r="E94" s="181"/>
      <c r="F94" s="181"/>
      <c r="G94" s="181"/>
      <c r="H94" s="181"/>
      <c r="I94" s="181"/>
      <c r="J94" s="272"/>
      <c r="K94" s="272"/>
      <c r="L94" s="272"/>
      <c r="M94" s="272"/>
      <c r="N94" s="272"/>
      <c r="O94" s="272"/>
      <c r="P94" s="285"/>
      <c r="R94" s="268"/>
    </row>
    <row r="95" spans="1:16" s="268" customFormat="1" ht="12.75">
      <c r="A95" s="64" t="s">
        <v>320</v>
      </c>
      <c r="B95" s="64"/>
      <c r="C95" s="64" t="s">
        <v>106</v>
      </c>
      <c r="D95" s="64" t="s">
        <v>106</v>
      </c>
      <c r="E95" s="64"/>
      <c r="F95" s="64" t="s">
        <v>106</v>
      </c>
      <c r="G95" s="64"/>
      <c r="H95" s="64"/>
      <c r="I95" s="64"/>
      <c r="J95" s="242" t="s">
        <v>106</v>
      </c>
      <c r="K95" s="242" t="s">
        <v>106</v>
      </c>
      <c r="L95" s="242"/>
      <c r="M95" s="242"/>
      <c r="N95" s="242" t="s">
        <v>106</v>
      </c>
      <c r="O95" s="242" t="s">
        <v>106</v>
      </c>
      <c r="P95" s="284"/>
    </row>
    <row r="96" spans="1:16" s="268" customFormat="1" ht="12.75">
      <c r="A96" s="182"/>
      <c r="B96" s="182"/>
      <c r="C96" s="64"/>
      <c r="D96" s="64"/>
      <c r="E96" s="64"/>
      <c r="F96" s="64"/>
      <c r="G96" s="64"/>
      <c r="H96" s="64"/>
      <c r="I96" s="64"/>
      <c r="J96" s="242"/>
      <c r="K96" s="242"/>
      <c r="L96" s="242"/>
      <c r="M96" s="242"/>
      <c r="N96" s="242"/>
      <c r="O96" s="242"/>
      <c r="P96" s="284"/>
    </row>
    <row r="97" spans="1:16" s="268" customFormat="1" ht="12.75">
      <c r="A97" s="180" t="s">
        <v>321</v>
      </c>
      <c r="B97" s="64"/>
      <c r="C97" s="64"/>
      <c r="D97" s="64"/>
      <c r="E97" s="64"/>
      <c r="F97" s="64"/>
      <c r="G97" s="64"/>
      <c r="H97" s="64"/>
      <c r="I97" s="64"/>
      <c r="J97" s="242"/>
      <c r="K97" s="242"/>
      <c r="L97" s="242"/>
      <c r="M97" s="242"/>
      <c r="N97" s="242"/>
      <c r="O97" s="242"/>
      <c r="P97" s="284"/>
    </row>
    <row r="98" spans="1:16" s="268" customFormat="1" ht="12.75">
      <c r="A98" s="275" t="s">
        <v>322</v>
      </c>
      <c r="B98" s="64"/>
      <c r="C98" s="64" t="s">
        <v>106</v>
      </c>
      <c r="D98" s="64" t="s">
        <v>106</v>
      </c>
      <c r="E98" s="64"/>
      <c r="F98" s="64" t="s">
        <v>106</v>
      </c>
      <c r="G98" s="64"/>
      <c r="H98" s="64"/>
      <c r="I98" s="64"/>
      <c r="J98" s="242" t="s">
        <v>106</v>
      </c>
      <c r="K98" s="242" t="s">
        <v>106</v>
      </c>
      <c r="L98" s="242"/>
      <c r="M98" s="242"/>
      <c r="N98" s="242" t="s">
        <v>106</v>
      </c>
      <c r="O98" s="242" t="s">
        <v>106</v>
      </c>
      <c r="P98" s="284"/>
    </row>
    <row r="99" spans="1:16" s="268" customFormat="1" ht="38.25" customHeight="1">
      <c r="A99" s="276" t="s">
        <v>323</v>
      </c>
      <c r="B99" s="64"/>
      <c r="C99" s="64"/>
      <c r="D99" s="64"/>
      <c r="E99" s="64"/>
      <c r="F99" s="64"/>
      <c r="G99" s="64"/>
      <c r="H99" s="64"/>
      <c r="I99" s="64"/>
      <c r="J99" s="242"/>
      <c r="K99" s="242"/>
      <c r="L99" s="242"/>
      <c r="M99" s="242"/>
      <c r="N99" s="242"/>
      <c r="O99" s="242"/>
      <c r="P99" s="284"/>
    </row>
    <row r="100" spans="1:16" s="268" customFormat="1" ht="15" customHeight="1">
      <c r="A100" s="64" t="s">
        <v>297</v>
      </c>
      <c r="B100" s="64"/>
      <c r="C100" s="64" t="s">
        <v>106</v>
      </c>
      <c r="D100" s="64" t="s">
        <v>106</v>
      </c>
      <c r="E100" s="64"/>
      <c r="F100" s="64" t="s">
        <v>106</v>
      </c>
      <c r="G100" s="64"/>
      <c r="H100" s="64"/>
      <c r="I100" s="64"/>
      <c r="J100" s="242" t="s">
        <v>106</v>
      </c>
      <c r="K100" s="242" t="s">
        <v>106</v>
      </c>
      <c r="L100" s="242"/>
      <c r="M100" s="242"/>
      <c r="N100" s="242" t="s">
        <v>106</v>
      </c>
      <c r="O100" s="242" t="s">
        <v>106</v>
      </c>
      <c r="P100" s="284"/>
    </row>
    <row r="101" spans="1:18" s="270" customFormat="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272"/>
      <c r="K101" s="272"/>
      <c r="L101" s="272"/>
      <c r="M101" s="272"/>
      <c r="N101" s="272"/>
      <c r="O101" s="272"/>
      <c r="P101" s="285"/>
      <c r="R101" s="268"/>
    </row>
    <row r="102" spans="1:18" s="270" customFormat="1" ht="12.75">
      <c r="A102" s="180" t="s">
        <v>312</v>
      </c>
      <c r="B102" s="181"/>
      <c r="C102" s="181"/>
      <c r="D102" s="181"/>
      <c r="E102" s="181"/>
      <c r="F102" s="181"/>
      <c r="G102" s="181"/>
      <c r="H102" s="181"/>
      <c r="I102" s="181"/>
      <c r="J102" s="272"/>
      <c r="K102" s="272"/>
      <c r="L102" s="272"/>
      <c r="M102" s="272"/>
      <c r="N102" s="272"/>
      <c r="O102" s="272"/>
      <c r="P102" s="285"/>
      <c r="R102" s="268"/>
    </row>
    <row r="103" spans="1:16" s="268" customFormat="1" ht="27.75" customHeight="1">
      <c r="A103" s="64" t="s">
        <v>313</v>
      </c>
      <c r="B103" s="64"/>
      <c r="C103" s="64" t="s">
        <v>106</v>
      </c>
      <c r="D103" s="64" t="s">
        <v>106</v>
      </c>
      <c r="E103" s="64"/>
      <c r="F103" s="64" t="s">
        <v>106</v>
      </c>
      <c r="G103" s="64"/>
      <c r="H103" s="64"/>
      <c r="I103" s="64"/>
      <c r="J103" s="242" t="s">
        <v>106</v>
      </c>
      <c r="K103" s="242" t="s">
        <v>106</v>
      </c>
      <c r="L103" s="242"/>
      <c r="M103" s="242"/>
      <c r="N103" s="242" t="s">
        <v>106</v>
      </c>
      <c r="O103" s="242" t="s">
        <v>106</v>
      </c>
      <c r="P103" s="284"/>
    </row>
    <row r="104" spans="1:16" s="268" customFormat="1" ht="14.25" customHeight="1">
      <c r="A104" s="64" t="s">
        <v>314</v>
      </c>
      <c r="B104" s="64"/>
      <c r="C104" s="64" t="s">
        <v>106</v>
      </c>
      <c r="D104" s="64" t="s">
        <v>106</v>
      </c>
      <c r="E104" s="64"/>
      <c r="F104" s="64" t="s">
        <v>106</v>
      </c>
      <c r="G104" s="64"/>
      <c r="H104" s="64"/>
      <c r="I104" s="64"/>
      <c r="J104" s="242" t="s">
        <v>106</v>
      </c>
      <c r="K104" s="242" t="s">
        <v>106</v>
      </c>
      <c r="L104" s="242"/>
      <c r="M104" s="242"/>
      <c r="N104" s="242" t="s">
        <v>106</v>
      </c>
      <c r="O104" s="242" t="s">
        <v>106</v>
      </c>
      <c r="P104" s="284"/>
    </row>
    <row r="105" spans="1:18" s="270" customFormat="1" ht="16.5" customHeight="1">
      <c r="A105" s="64" t="s">
        <v>300</v>
      </c>
      <c r="B105" s="64"/>
      <c r="C105" s="181"/>
      <c r="D105" s="181"/>
      <c r="E105" s="181"/>
      <c r="F105" s="181"/>
      <c r="G105" s="181"/>
      <c r="H105" s="181"/>
      <c r="I105" s="181"/>
      <c r="J105" s="272"/>
      <c r="K105" s="272"/>
      <c r="L105" s="272"/>
      <c r="M105" s="272"/>
      <c r="N105" s="272"/>
      <c r="O105" s="272"/>
      <c r="P105" s="285"/>
      <c r="R105" s="268"/>
    </row>
    <row r="106" spans="1:18" s="270" customFormat="1" ht="9.75" customHeight="1">
      <c r="A106" s="64"/>
      <c r="B106" s="64"/>
      <c r="C106" s="181"/>
      <c r="D106" s="181"/>
      <c r="E106" s="181"/>
      <c r="F106" s="181"/>
      <c r="G106" s="181"/>
      <c r="H106" s="181"/>
      <c r="I106" s="181"/>
      <c r="J106" s="272"/>
      <c r="K106" s="272"/>
      <c r="L106" s="272"/>
      <c r="M106" s="272"/>
      <c r="N106" s="272"/>
      <c r="O106" s="272"/>
      <c r="P106" s="285"/>
      <c r="R106" s="268"/>
    </row>
    <row r="107" spans="1:18" s="270" customFormat="1" ht="14.25" customHeight="1">
      <c r="A107" s="64" t="s">
        <v>301</v>
      </c>
      <c r="B107" s="64"/>
      <c r="C107" s="181"/>
      <c r="D107" s="181"/>
      <c r="E107" s="181"/>
      <c r="F107" s="181"/>
      <c r="G107" s="181"/>
      <c r="H107" s="181"/>
      <c r="I107" s="181"/>
      <c r="J107" s="272"/>
      <c r="K107" s="272"/>
      <c r="L107" s="272"/>
      <c r="M107" s="272"/>
      <c r="N107" s="272"/>
      <c r="O107" s="272"/>
      <c r="P107" s="285"/>
      <c r="R107" s="268"/>
    </row>
    <row r="108" spans="1:18" s="270" customFormat="1" ht="9.75" customHeight="1">
      <c r="A108" s="64"/>
      <c r="B108" s="64"/>
      <c r="C108" s="181"/>
      <c r="D108" s="181"/>
      <c r="E108" s="181"/>
      <c r="F108" s="181"/>
      <c r="G108" s="181"/>
      <c r="H108" s="181"/>
      <c r="I108" s="181"/>
      <c r="J108" s="272"/>
      <c r="K108" s="272"/>
      <c r="L108" s="272"/>
      <c r="M108" s="272"/>
      <c r="N108" s="272"/>
      <c r="O108" s="272"/>
      <c r="P108" s="285"/>
      <c r="R108" s="268"/>
    </row>
    <row r="109" spans="1:18" s="270" customFormat="1" ht="15.75" customHeight="1">
      <c r="A109" s="64" t="s">
        <v>302</v>
      </c>
      <c r="B109" s="64"/>
      <c r="C109" s="181"/>
      <c r="D109" s="181"/>
      <c r="E109" s="181"/>
      <c r="F109" s="181"/>
      <c r="G109" s="181"/>
      <c r="H109" s="181"/>
      <c r="I109" s="181"/>
      <c r="J109" s="272"/>
      <c r="K109" s="272"/>
      <c r="L109" s="272"/>
      <c r="M109" s="272"/>
      <c r="N109" s="272"/>
      <c r="O109" s="272"/>
      <c r="P109" s="285"/>
      <c r="R109" s="268"/>
    </row>
    <row r="110" spans="1:18" s="270" customFormat="1" ht="12.75">
      <c r="A110" s="64"/>
      <c r="B110" s="64"/>
      <c r="C110" s="181"/>
      <c r="D110" s="181"/>
      <c r="E110" s="181"/>
      <c r="F110" s="181"/>
      <c r="G110" s="181"/>
      <c r="H110" s="181"/>
      <c r="I110" s="181"/>
      <c r="J110" s="272"/>
      <c r="K110" s="272"/>
      <c r="L110" s="272"/>
      <c r="M110" s="272"/>
      <c r="N110" s="272"/>
      <c r="O110" s="272"/>
      <c r="P110" s="285"/>
      <c r="R110" s="268"/>
    </row>
    <row r="111" spans="1:18" s="270" customFormat="1" ht="14.25" customHeight="1">
      <c r="A111" s="64" t="s">
        <v>303</v>
      </c>
      <c r="B111" s="64"/>
      <c r="C111" s="181"/>
      <c r="D111" s="181"/>
      <c r="E111" s="181"/>
      <c r="F111" s="181"/>
      <c r="G111" s="181"/>
      <c r="H111" s="181"/>
      <c r="I111" s="181"/>
      <c r="J111" s="272"/>
      <c r="K111" s="272"/>
      <c r="L111" s="272"/>
      <c r="M111" s="272"/>
      <c r="N111" s="272"/>
      <c r="O111" s="272"/>
      <c r="P111" s="285"/>
      <c r="R111" s="268"/>
    </row>
    <row r="112" spans="1:18" s="270" customFormat="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272"/>
      <c r="K112" s="272"/>
      <c r="L112" s="272"/>
      <c r="M112" s="272"/>
      <c r="N112" s="272"/>
      <c r="O112" s="272"/>
      <c r="P112" s="285"/>
      <c r="R112" s="268"/>
    </row>
    <row r="113" spans="1:18" s="270" customFormat="1" ht="12.75">
      <c r="A113" s="180" t="s">
        <v>315</v>
      </c>
      <c r="B113" s="181"/>
      <c r="C113" s="181"/>
      <c r="D113" s="181"/>
      <c r="E113" s="181"/>
      <c r="F113" s="181"/>
      <c r="G113" s="181"/>
      <c r="H113" s="181"/>
      <c r="I113" s="181"/>
      <c r="J113" s="272"/>
      <c r="K113" s="272"/>
      <c r="L113" s="272"/>
      <c r="M113" s="272"/>
      <c r="N113" s="272"/>
      <c r="O113" s="272"/>
      <c r="P113" s="285"/>
      <c r="R113" s="268"/>
    </row>
    <row r="114" spans="1:16" s="268" customFormat="1" ht="28.5" customHeight="1">
      <c r="A114" s="64" t="s">
        <v>324</v>
      </c>
      <c r="B114" s="64"/>
      <c r="C114" s="64" t="s">
        <v>106</v>
      </c>
      <c r="D114" s="64" t="s">
        <v>106</v>
      </c>
      <c r="E114" s="64"/>
      <c r="F114" s="64" t="s">
        <v>106</v>
      </c>
      <c r="G114" s="64"/>
      <c r="H114" s="64"/>
      <c r="I114" s="64"/>
      <c r="J114" s="242" t="s">
        <v>106</v>
      </c>
      <c r="K114" s="242" t="s">
        <v>106</v>
      </c>
      <c r="L114" s="242"/>
      <c r="M114" s="242"/>
      <c r="N114" s="242" t="s">
        <v>106</v>
      </c>
      <c r="O114" s="242" t="s">
        <v>106</v>
      </c>
      <c r="P114" s="284"/>
    </row>
    <row r="115" spans="1:16" s="268" customFormat="1" ht="12.75">
      <c r="A115" s="182"/>
      <c r="B115" s="182"/>
      <c r="C115" s="64"/>
      <c r="D115" s="64"/>
      <c r="E115" s="64"/>
      <c r="F115" s="64"/>
      <c r="G115" s="64"/>
      <c r="H115" s="64"/>
      <c r="I115" s="64"/>
      <c r="J115" s="242"/>
      <c r="K115" s="242"/>
      <c r="L115" s="242"/>
      <c r="M115" s="242"/>
      <c r="N115" s="242"/>
      <c r="O115" s="242"/>
      <c r="P115" s="284"/>
    </row>
    <row r="116" spans="1:16" s="268" customFormat="1" ht="12.75">
      <c r="A116" s="180" t="s">
        <v>319</v>
      </c>
      <c r="B116" s="64"/>
      <c r="C116" s="64"/>
      <c r="D116" s="64"/>
      <c r="E116" s="64"/>
      <c r="F116" s="64"/>
      <c r="G116" s="64"/>
      <c r="H116" s="64"/>
      <c r="I116" s="64"/>
      <c r="J116" s="242"/>
      <c r="K116" s="242"/>
      <c r="L116" s="242"/>
      <c r="M116" s="242"/>
      <c r="N116" s="242"/>
      <c r="O116" s="242"/>
      <c r="P116" s="284"/>
    </row>
    <row r="117" spans="1:16" s="268" customFormat="1" ht="12.75">
      <c r="A117" s="275" t="s">
        <v>325</v>
      </c>
      <c r="B117" s="64"/>
      <c r="C117" s="64" t="s">
        <v>106</v>
      </c>
      <c r="D117" s="64" t="s">
        <v>106</v>
      </c>
      <c r="E117" s="64"/>
      <c r="F117" s="64" t="s">
        <v>106</v>
      </c>
      <c r="G117" s="64"/>
      <c r="H117" s="64"/>
      <c r="I117" s="64"/>
      <c r="J117" s="242" t="s">
        <v>106</v>
      </c>
      <c r="K117" s="242" t="s">
        <v>106</v>
      </c>
      <c r="L117" s="242"/>
      <c r="M117" s="242"/>
      <c r="N117" s="242" t="s">
        <v>106</v>
      </c>
      <c r="O117" s="242" t="s">
        <v>106</v>
      </c>
      <c r="P117" s="284"/>
    </row>
    <row r="118" spans="1:16" s="268" customFormat="1" ht="12.75">
      <c r="A118" s="180" t="s">
        <v>326</v>
      </c>
      <c r="B118" s="64"/>
      <c r="C118" s="64"/>
      <c r="D118" s="64"/>
      <c r="E118" s="64"/>
      <c r="F118" s="64"/>
      <c r="G118" s="64"/>
      <c r="H118" s="64"/>
      <c r="I118" s="64"/>
      <c r="J118" s="271">
        <f aca="true" t="shared" si="2" ref="J118:O118">J86+J68</f>
        <v>8800908.76</v>
      </c>
      <c r="K118" s="271">
        <f t="shared" si="2"/>
        <v>4774812.4399999995</v>
      </c>
      <c r="L118" s="271">
        <f t="shared" si="2"/>
        <v>2123597.2900000005</v>
      </c>
      <c r="M118" s="271">
        <f t="shared" si="2"/>
        <v>817.38</v>
      </c>
      <c r="N118" s="271">
        <f t="shared" si="2"/>
        <v>76.48</v>
      </c>
      <c r="O118" s="271">
        <f t="shared" si="2"/>
        <v>11452864.810000002</v>
      </c>
      <c r="P118" s="282">
        <v>66.728</v>
      </c>
    </row>
    <row r="119" spans="1:15" ht="49.5" customHeight="1">
      <c r="A119" s="331" t="s">
        <v>496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193"/>
    </row>
    <row r="120" spans="1:15" ht="12.75">
      <c r="A120" s="277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</row>
    <row r="121" spans="1:15" ht="12.75">
      <c r="A121" s="241" t="s">
        <v>495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</row>
    <row r="122" spans="1:15" ht="12.75">
      <c r="A122" s="241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</row>
    <row r="123" spans="1:15" ht="12.75">
      <c r="A123" s="241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</row>
    <row r="124" spans="1:13" s="268" customFormat="1" ht="12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78"/>
      <c r="L124" s="278"/>
      <c r="M124" s="278"/>
    </row>
    <row r="125" spans="2:15" ht="12.75" customHeight="1">
      <c r="B125" s="193"/>
      <c r="C125" s="279"/>
      <c r="D125" s="262"/>
      <c r="E125" s="279" t="s">
        <v>327</v>
      </c>
      <c r="F125" s="262"/>
      <c r="G125" s="262"/>
      <c r="H125" s="262"/>
      <c r="I125" s="262"/>
      <c r="J125" s="263"/>
      <c r="K125" s="332" t="s">
        <v>368</v>
      </c>
      <c r="L125" s="332"/>
      <c r="M125" s="332"/>
      <c r="N125" s="332"/>
      <c r="O125" s="262"/>
    </row>
    <row r="126" spans="1:13" s="268" customFormat="1" ht="12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78"/>
      <c r="L126" s="278"/>
      <c r="M126" s="278"/>
    </row>
    <row r="127" spans="1:13" s="268" customFormat="1" ht="12">
      <c r="A127" s="210"/>
      <c r="B127" s="210"/>
      <c r="C127" s="210"/>
      <c r="D127" s="210"/>
      <c r="E127" s="210"/>
      <c r="F127" s="210" t="s">
        <v>366</v>
      </c>
      <c r="G127" s="210"/>
      <c r="H127" s="210"/>
      <c r="I127" s="210"/>
      <c r="J127" s="210"/>
      <c r="K127" s="278"/>
      <c r="L127" s="278" t="s">
        <v>367</v>
      </c>
      <c r="M127" s="278"/>
    </row>
    <row r="128" spans="11:13" s="268" customFormat="1" ht="12">
      <c r="K128" s="280"/>
      <c r="L128" s="280"/>
      <c r="M128" s="280"/>
    </row>
    <row r="129" spans="11:13" s="268" customFormat="1" ht="12">
      <c r="K129" s="280"/>
      <c r="L129" s="280"/>
      <c r="M129" s="280"/>
    </row>
    <row r="130" spans="11:13" s="268" customFormat="1" ht="12">
      <c r="K130" s="280"/>
      <c r="L130" s="280"/>
      <c r="M130" s="280"/>
    </row>
    <row r="131" spans="11:13" s="268" customFormat="1" ht="12">
      <c r="K131" s="280"/>
      <c r="L131" s="280"/>
      <c r="M131" s="280"/>
    </row>
    <row r="132" spans="11:13" s="268" customFormat="1" ht="12">
      <c r="K132" s="280"/>
      <c r="L132" s="280"/>
      <c r="M132" s="280"/>
    </row>
    <row r="133" spans="11:13" s="268" customFormat="1" ht="12">
      <c r="K133" s="280"/>
      <c r="L133" s="280"/>
      <c r="M133" s="280"/>
    </row>
    <row r="134" spans="11:13" s="268" customFormat="1" ht="12">
      <c r="K134" s="280"/>
      <c r="L134" s="280"/>
      <c r="M134" s="280"/>
    </row>
    <row r="135" spans="11:13" s="268" customFormat="1" ht="12">
      <c r="K135" s="280"/>
      <c r="L135" s="280"/>
      <c r="M135" s="280"/>
    </row>
    <row r="136" spans="6:13" s="268" customFormat="1" ht="12">
      <c r="F136" s="210"/>
      <c r="G136" s="210"/>
      <c r="H136" s="210"/>
      <c r="I136" s="210"/>
      <c r="K136" s="280"/>
      <c r="L136" s="280"/>
      <c r="M136" s="280"/>
    </row>
    <row r="137" spans="11:13" s="268" customFormat="1" ht="12">
      <c r="K137" s="280"/>
      <c r="L137" s="280"/>
      <c r="M137" s="280"/>
    </row>
    <row r="138" spans="11:13" s="268" customFormat="1" ht="12">
      <c r="K138" s="280"/>
      <c r="L138" s="280"/>
      <c r="M138" s="280"/>
    </row>
    <row r="139" spans="11:13" s="268" customFormat="1" ht="12">
      <c r="K139" s="280"/>
      <c r="L139" s="280"/>
      <c r="M139" s="280"/>
    </row>
    <row r="140" spans="11:13" s="268" customFormat="1" ht="12">
      <c r="K140" s="280"/>
      <c r="L140" s="280"/>
      <c r="M140" s="280"/>
    </row>
    <row r="141" spans="11:13" s="268" customFormat="1" ht="12">
      <c r="K141" s="280"/>
      <c r="L141" s="280"/>
      <c r="M141" s="280"/>
    </row>
    <row r="142" spans="11:13" s="268" customFormat="1" ht="12">
      <c r="K142" s="280"/>
      <c r="L142" s="280"/>
      <c r="M142" s="280"/>
    </row>
    <row r="143" spans="11:13" s="268" customFormat="1" ht="12">
      <c r="K143" s="280"/>
      <c r="L143" s="280"/>
      <c r="M143" s="280"/>
    </row>
    <row r="144" spans="11:13" s="268" customFormat="1" ht="12">
      <c r="K144" s="280"/>
      <c r="L144" s="280"/>
      <c r="M144" s="280"/>
    </row>
    <row r="145" spans="11:13" s="268" customFormat="1" ht="12">
      <c r="K145" s="280"/>
      <c r="L145" s="280"/>
      <c r="M145" s="280"/>
    </row>
    <row r="146" spans="11:13" s="268" customFormat="1" ht="12">
      <c r="K146" s="280"/>
      <c r="L146" s="280"/>
      <c r="M146" s="280"/>
    </row>
    <row r="147" spans="11:13" s="268" customFormat="1" ht="12">
      <c r="K147" s="280"/>
      <c r="L147" s="280"/>
      <c r="M147" s="280"/>
    </row>
    <row r="148" spans="11:13" s="268" customFormat="1" ht="12">
      <c r="K148" s="280"/>
      <c r="L148" s="280"/>
      <c r="M148" s="280"/>
    </row>
    <row r="149" spans="11:13" s="268" customFormat="1" ht="12">
      <c r="K149" s="280"/>
      <c r="L149" s="280"/>
      <c r="M149" s="280"/>
    </row>
    <row r="150" spans="11:13" s="268" customFormat="1" ht="12">
      <c r="K150" s="280"/>
      <c r="L150" s="280"/>
      <c r="M150" s="280"/>
    </row>
    <row r="151" spans="11:13" s="268" customFormat="1" ht="12">
      <c r="K151" s="280"/>
      <c r="L151" s="280"/>
      <c r="M151" s="280"/>
    </row>
    <row r="152" spans="11:13" s="268" customFormat="1" ht="12">
      <c r="K152" s="280"/>
      <c r="L152" s="280"/>
      <c r="M152" s="280"/>
    </row>
    <row r="153" spans="11:13" s="268" customFormat="1" ht="12">
      <c r="K153" s="280"/>
      <c r="L153" s="280"/>
      <c r="M153" s="280"/>
    </row>
    <row r="154" spans="11:13" s="268" customFormat="1" ht="12">
      <c r="K154" s="280"/>
      <c r="L154" s="280"/>
      <c r="M154" s="280"/>
    </row>
    <row r="155" spans="11:13" s="268" customFormat="1" ht="12">
      <c r="K155" s="280"/>
      <c r="L155" s="280"/>
      <c r="M155" s="280"/>
    </row>
    <row r="156" spans="11:13" s="268" customFormat="1" ht="12">
      <c r="K156" s="280"/>
      <c r="L156" s="280"/>
      <c r="M156" s="280"/>
    </row>
    <row r="157" spans="11:13" s="268" customFormat="1" ht="12">
      <c r="K157" s="280"/>
      <c r="L157" s="280"/>
      <c r="M157" s="280"/>
    </row>
    <row r="158" spans="11:13" s="268" customFormat="1" ht="12">
      <c r="K158" s="280"/>
      <c r="L158" s="280"/>
      <c r="M158" s="280"/>
    </row>
    <row r="159" spans="11:13" s="268" customFormat="1" ht="12">
      <c r="K159" s="280"/>
      <c r="L159" s="280"/>
      <c r="M159" s="280"/>
    </row>
    <row r="160" spans="11:13" s="268" customFormat="1" ht="12">
      <c r="K160" s="280"/>
      <c r="L160" s="280"/>
      <c r="M160" s="280"/>
    </row>
    <row r="161" spans="11:13" s="268" customFormat="1" ht="12">
      <c r="K161" s="280"/>
      <c r="L161" s="280"/>
      <c r="M161" s="280"/>
    </row>
    <row r="162" spans="11:13" s="268" customFormat="1" ht="12">
      <c r="K162" s="280"/>
      <c r="L162" s="280"/>
      <c r="M162" s="280"/>
    </row>
    <row r="163" spans="11:13" s="268" customFormat="1" ht="12">
      <c r="K163" s="280"/>
      <c r="L163" s="280"/>
      <c r="M163" s="280"/>
    </row>
  </sheetData>
  <mergeCells count="23">
    <mergeCell ref="A10:A14"/>
    <mergeCell ref="J10:O10"/>
    <mergeCell ref="J11:J14"/>
    <mergeCell ref="K11:N11"/>
    <mergeCell ref="O11:O14"/>
    <mergeCell ref="M12:N13"/>
    <mergeCell ref="B10:I10"/>
    <mergeCell ref="M6:P6"/>
    <mergeCell ref="P10:P14"/>
    <mergeCell ref="F11:F14"/>
    <mergeCell ref="G11:G14"/>
    <mergeCell ref="H11:H14"/>
    <mergeCell ref="I11:I14"/>
    <mergeCell ref="A119:N119"/>
    <mergeCell ref="K125:N125"/>
    <mergeCell ref="M1:N1"/>
    <mergeCell ref="O1:P1"/>
    <mergeCell ref="K12:L13"/>
    <mergeCell ref="G4:I4"/>
    <mergeCell ref="B11:B14"/>
    <mergeCell ref="C11:C14"/>
    <mergeCell ref="D11:D14"/>
    <mergeCell ref="E11:E14"/>
  </mergeCells>
  <printOptions/>
  <pageMargins left="0.4330708661417323" right="0.2755905511811024" top="0.5511811023622047" bottom="0.4330708661417323" header="0.31496062992125984" footer="0.31496062992125984"/>
  <pageSetup fitToHeight="3" fitToWidth="1" horizontalDpi="300" verticalDpi="300" orientation="landscape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0">
      <selection activeCell="J34" sqref="J34"/>
    </sheetView>
  </sheetViews>
  <sheetFormatPr defaultColWidth="9.140625" defaultRowHeight="12.75"/>
  <cols>
    <col min="1" max="1" width="45.421875" style="24" customWidth="1"/>
    <col min="2" max="2" width="13.28125" style="24" customWidth="1"/>
    <col min="3" max="3" width="12.00390625" style="24" customWidth="1"/>
    <col min="4" max="4" width="13.140625" style="24" customWidth="1"/>
    <col min="5" max="5" width="9.140625" style="24" customWidth="1"/>
    <col min="6" max="6" width="11.7109375" style="24" bestFit="1" customWidth="1"/>
    <col min="7" max="16384" width="9.140625" style="24" customWidth="1"/>
  </cols>
  <sheetData>
    <row r="1" spans="1:4" ht="12.75">
      <c r="A1" s="186"/>
      <c r="B1" s="185"/>
      <c r="C1" s="344" t="s">
        <v>328</v>
      </c>
      <c r="D1" s="345"/>
    </row>
    <row r="2" spans="1:4" ht="12.75">
      <c r="A2" s="186"/>
      <c r="B2" s="185"/>
      <c r="C2" s="187"/>
      <c r="D2" s="188"/>
    </row>
    <row r="3" spans="1:5" ht="14.25">
      <c r="A3" s="186"/>
      <c r="B3" s="289" t="s">
        <v>104</v>
      </c>
      <c r="C3" s="186"/>
      <c r="D3" s="186"/>
      <c r="E3" s="290"/>
    </row>
    <row r="4" spans="1:5" ht="14.25">
      <c r="A4" s="346" t="s">
        <v>329</v>
      </c>
      <c r="B4" s="346"/>
      <c r="C4" s="347"/>
      <c r="D4" s="340"/>
      <c r="E4" s="340"/>
    </row>
    <row r="5" spans="1:5" ht="14.25">
      <c r="A5" s="189"/>
      <c r="B5" s="189"/>
      <c r="C5" s="27"/>
      <c r="D5" s="172"/>
      <c r="E5" s="172"/>
    </row>
    <row r="6" spans="1:6" ht="12.75">
      <c r="A6" s="348"/>
      <c r="B6" s="348"/>
      <c r="C6" s="297" t="s">
        <v>393</v>
      </c>
      <c r="D6" s="297"/>
      <c r="E6" s="297"/>
      <c r="F6" s="297"/>
    </row>
    <row r="7" spans="1:4" ht="18" customHeight="1">
      <c r="A7" s="199" t="s">
        <v>376</v>
      </c>
      <c r="B7" s="190"/>
      <c r="C7" s="349"/>
      <c r="D7" s="349"/>
    </row>
    <row r="8" spans="1:4" ht="12.75">
      <c r="A8" s="199" t="s">
        <v>461</v>
      </c>
      <c r="B8" s="176"/>
      <c r="C8" s="185"/>
      <c r="D8" s="185"/>
    </row>
    <row r="9" spans="1:4" ht="12.75">
      <c r="A9" s="22"/>
      <c r="B9" s="8"/>
      <c r="C9" s="8"/>
      <c r="D9" s="173" t="s">
        <v>72</v>
      </c>
    </row>
    <row r="10" spans="1:4" ht="27.75" customHeight="1">
      <c r="A10" s="337" t="s">
        <v>330</v>
      </c>
      <c r="B10" s="308" t="s">
        <v>331</v>
      </c>
      <c r="C10" s="308"/>
      <c r="D10" s="308" t="s">
        <v>332</v>
      </c>
    </row>
    <row r="11" spans="1:4" ht="38.25" customHeight="1">
      <c r="A11" s="350"/>
      <c r="B11" s="41" t="s">
        <v>333</v>
      </c>
      <c r="C11" s="41" t="s">
        <v>334</v>
      </c>
      <c r="D11" s="308"/>
    </row>
    <row r="12" spans="1:4" ht="12.75">
      <c r="A12" s="191" t="s">
        <v>6</v>
      </c>
      <c r="B12" s="59">
        <v>1</v>
      </c>
      <c r="C12" s="59">
        <v>3</v>
      </c>
      <c r="D12" s="59">
        <v>4</v>
      </c>
    </row>
    <row r="13" spans="1:4" ht="12.75">
      <c r="A13" s="181" t="s">
        <v>335</v>
      </c>
      <c r="B13" s="63" t="s">
        <v>106</v>
      </c>
      <c r="C13" s="63"/>
      <c r="D13" s="63" t="s">
        <v>106</v>
      </c>
    </row>
    <row r="14" spans="1:4" ht="12.75">
      <c r="A14" s="64" t="s">
        <v>336</v>
      </c>
      <c r="B14" s="72"/>
      <c r="C14" s="72"/>
      <c r="D14" s="63" t="s">
        <v>106</v>
      </c>
    </row>
    <row r="15" spans="1:4" ht="12.75">
      <c r="A15" s="204"/>
      <c r="B15" s="201"/>
      <c r="C15" s="201"/>
      <c r="D15" s="227"/>
    </row>
    <row r="16" spans="1:4" ht="12.75">
      <c r="A16" s="209"/>
      <c r="B16" s="201"/>
      <c r="C16" s="201"/>
      <c r="D16" s="227"/>
    </row>
    <row r="17" spans="1:4" ht="12.75">
      <c r="A17" s="180" t="s">
        <v>337</v>
      </c>
      <c r="B17" s="203">
        <f>SUM(B15:B16)</f>
        <v>0</v>
      </c>
      <c r="C17" s="203">
        <f>SUM(C15:C16)</f>
        <v>0</v>
      </c>
      <c r="D17" s="63"/>
    </row>
    <row r="18" spans="1:4" ht="12.75">
      <c r="A18" s="64" t="s">
        <v>338</v>
      </c>
      <c r="B18" s="72"/>
      <c r="C18" s="212"/>
      <c r="D18" s="63" t="s">
        <v>106</v>
      </c>
    </row>
    <row r="19" spans="1:4" ht="12.75">
      <c r="A19" s="230" t="s">
        <v>377</v>
      </c>
      <c r="B19" s="215">
        <v>72731</v>
      </c>
      <c r="C19" s="215">
        <v>440749.86</v>
      </c>
      <c r="D19" s="283">
        <v>0.346</v>
      </c>
    </row>
    <row r="20" spans="1:4" ht="12.75">
      <c r="A20" s="230" t="s">
        <v>378</v>
      </c>
      <c r="B20" s="215">
        <v>5383</v>
      </c>
      <c r="C20" s="215">
        <v>415217.71</v>
      </c>
      <c r="D20" s="283">
        <v>0.126</v>
      </c>
    </row>
    <row r="21" spans="1:4" ht="12.75">
      <c r="A21" s="230" t="s">
        <v>395</v>
      </c>
      <c r="B21" s="215">
        <v>530</v>
      </c>
      <c r="C21" s="215">
        <v>46316.7</v>
      </c>
      <c r="D21" s="283">
        <v>0.144</v>
      </c>
    </row>
    <row r="22" spans="1:4" ht="12.75">
      <c r="A22" s="230" t="s">
        <v>396</v>
      </c>
      <c r="B22" s="215">
        <v>1710</v>
      </c>
      <c r="C22" s="215">
        <v>21229.65</v>
      </c>
      <c r="D22" s="283">
        <v>0.065</v>
      </c>
    </row>
    <row r="23" spans="1:4" ht="12.75">
      <c r="A23" s="230" t="s">
        <v>379</v>
      </c>
      <c r="B23" s="215">
        <v>30604</v>
      </c>
      <c r="C23" s="215">
        <v>325167.5</v>
      </c>
      <c r="D23" s="283">
        <v>0.17</v>
      </c>
    </row>
    <row r="24" spans="1:4" ht="12.75">
      <c r="A24" s="230" t="s">
        <v>413</v>
      </c>
      <c r="B24" s="215">
        <v>31665</v>
      </c>
      <c r="C24" s="215">
        <v>254428.28</v>
      </c>
      <c r="D24" s="283">
        <v>0.224</v>
      </c>
    </row>
    <row r="25" spans="1:4" ht="12.75">
      <c r="A25" s="230" t="s">
        <v>410</v>
      </c>
      <c r="B25" s="215">
        <v>80000</v>
      </c>
      <c r="C25" s="215">
        <v>100000</v>
      </c>
      <c r="D25" s="283">
        <v>0.362</v>
      </c>
    </row>
    <row r="26" spans="1:4" ht="14.25" customHeight="1">
      <c r="A26" s="230" t="s">
        <v>418</v>
      </c>
      <c r="B26" s="215">
        <v>29958</v>
      </c>
      <c r="C26" s="215">
        <v>1483520.16</v>
      </c>
      <c r="D26" s="283">
        <v>0.237</v>
      </c>
    </row>
    <row r="27" spans="1:4" ht="12.75">
      <c r="A27" s="230" t="s">
        <v>421</v>
      </c>
      <c r="B27" s="215">
        <v>71330</v>
      </c>
      <c r="C27" s="215">
        <v>98792.05</v>
      </c>
      <c r="D27" s="283">
        <v>0.305</v>
      </c>
    </row>
    <row r="28" spans="1:4" ht="12.75">
      <c r="A28" s="230" t="s">
        <v>436</v>
      </c>
      <c r="B28" s="215">
        <v>99810</v>
      </c>
      <c r="C28" s="215">
        <v>134743.5</v>
      </c>
      <c r="D28" s="283">
        <v>0.165</v>
      </c>
    </row>
    <row r="29" spans="1:4" ht="12.75">
      <c r="A29" s="230" t="s">
        <v>425</v>
      </c>
      <c r="B29" s="215">
        <v>1192</v>
      </c>
      <c r="C29" s="215">
        <v>237672.88</v>
      </c>
      <c r="D29" s="283">
        <v>0.003</v>
      </c>
    </row>
    <row r="30" spans="1:4" ht="12.75">
      <c r="A30" s="230" t="s">
        <v>380</v>
      </c>
      <c r="B30" s="215">
        <v>1207</v>
      </c>
      <c r="C30" s="215">
        <v>54737.45</v>
      </c>
      <c r="D30" s="283">
        <v>0.045</v>
      </c>
    </row>
    <row r="31" spans="1:4" ht="12.75">
      <c r="A31" s="230" t="s">
        <v>435</v>
      </c>
      <c r="B31" s="215">
        <v>8045</v>
      </c>
      <c r="C31" s="215">
        <v>498226.85</v>
      </c>
      <c r="D31" s="283">
        <v>0.249</v>
      </c>
    </row>
    <row r="32" spans="1:4" ht="13.5" customHeight="1">
      <c r="A32" s="230" t="s">
        <v>381</v>
      </c>
      <c r="B32" s="215">
        <v>17000</v>
      </c>
      <c r="C32" s="215">
        <v>108800</v>
      </c>
      <c r="D32" s="283">
        <v>0.352</v>
      </c>
    </row>
    <row r="33" spans="1:4" ht="12.75">
      <c r="A33" s="230" t="s">
        <v>442</v>
      </c>
      <c r="B33" s="215">
        <v>34700</v>
      </c>
      <c r="C33" s="215">
        <v>289051</v>
      </c>
      <c r="D33" s="283">
        <v>0.463</v>
      </c>
    </row>
    <row r="34" spans="1:4" ht="12.75">
      <c r="A34" s="230" t="s">
        <v>437</v>
      </c>
      <c r="B34" s="215">
        <v>19012</v>
      </c>
      <c r="C34" s="215">
        <v>571500.72</v>
      </c>
      <c r="D34" s="283">
        <v>1.061</v>
      </c>
    </row>
    <row r="35" spans="1:4" ht="12.75" customHeight="1">
      <c r="A35" s="230" t="s">
        <v>441</v>
      </c>
      <c r="B35" s="215">
        <v>12781</v>
      </c>
      <c r="C35" s="215">
        <v>128704.67</v>
      </c>
      <c r="D35" s="283">
        <v>0.004</v>
      </c>
    </row>
    <row r="36" spans="1:4" ht="12.75">
      <c r="A36" s="230" t="s">
        <v>438</v>
      </c>
      <c r="B36" s="215">
        <v>41000</v>
      </c>
      <c r="C36" s="215">
        <v>716270</v>
      </c>
      <c r="D36" s="283">
        <v>0.946</v>
      </c>
    </row>
    <row r="37" spans="1:4" ht="12.75">
      <c r="A37" s="230" t="s">
        <v>439</v>
      </c>
      <c r="B37" s="215">
        <v>70332</v>
      </c>
      <c r="C37" s="215">
        <v>495137.28</v>
      </c>
      <c r="D37" s="283">
        <v>0.54</v>
      </c>
    </row>
    <row r="38" spans="1:4" ht="15" customHeight="1">
      <c r="A38" s="230" t="s">
        <v>443</v>
      </c>
      <c r="B38" s="215">
        <v>11060</v>
      </c>
      <c r="C38" s="215">
        <v>90360.2</v>
      </c>
      <c r="D38" s="283">
        <v>0.09</v>
      </c>
    </row>
    <row r="39" spans="1:4" ht="12.75">
      <c r="A39" s="230" t="s">
        <v>440</v>
      </c>
      <c r="B39" s="215">
        <v>69631</v>
      </c>
      <c r="C39" s="215">
        <v>467920.32</v>
      </c>
      <c r="D39" s="283">
        <v>1.154</v>
      </c>
    </row>
    <row r="40" spans="1:4" ht="12.75">
      <c r="A40" s="230" t="s">
        <v>467</v>
      </c>
      <c r="B40" s="215">
        <v>10000</v>
      </c>
      <c r="C40" s="215">
        <v>353100</v>
      </c>
      <c r="D40" s="283">
        <v>0.136</v>
      </c>
    </row>
    <row r="41" spans="1:4" ht="12.75">
      <c r="A41" s="230" t="s">
        <v>470</v>
      </c>
      <c r="B41" s="215">
        <v>68679</v>
      </c>
      <c r="C41" s="215">
        <v>486247.32</v>
      </c>
      <c r="D41" s="283">
        <v>0.094</v>
      </c>
    </row>
    <row r="42" spans="1:4" ht="12.75">
      <c r="A42" s="230" t="s">
        <v>473</v>
      </c>
      <c r="B42" s="215">
        <v>192714</v>
      </c>
      <c r="C42" s="215">
        <v>1468480.68</v>
      </c>
      <c r="D42" s="283">
        <v>0.148</v>
      </c>
    </row>
    <row r="43" spans="1:4" ht="12.75">
      <c r="A43" s="230" t="s">
        <v>476</v>
      </c>
      <c r="B43" s="215">
        <v>24510</v>
      </c>
      <c r="C43" s="215">
        <v>170344.5</v>
      </c>
      <c r="D43" s="283">
        <v>0.126</v>
      </c>
    </row>
    <row r="44" spans="1:4" ht="12.75">
      <c r="A44" s="230" t="s">
        <v>479</v>
      </c>
      <c r="B44" s="215">
        <v>7882</v>
      </c>
      <c r="C44" s="215">
        <v>112436.73</v>
      </c>
      <c r="D44" s="283">
        <v>0.043</v>
      </c>
    </row>
    <row r="45" spans="1:4" ht="12.75">
      <c r="A45" s="230" t="s">
        <v>482</v>
      </c>
      <c r="B45" s="215">
        <v>2278</v>
      </c>
      <c r="C45" s="215">
        <v>18212.61</v>
      </c>
      <c r="D45" s="283">
        <v>0.005</v>
      </c>
    </row>
    <row r="46" spans="1:4" ht="24">
      <c r="A46" s="230" t="s">
        <v>382</v>
      </c>
      <c r="B46" s="215">
        <v>59844.4045</v>
      </c>
      <c r="C46" s="215">
        <v>79365.65</v>
      </c>
      <c r="D46" s="283">
        <v>0.602</v>
      </c>
    </row>
    <row r="47" spans="1:4" ht="14.25" customHeight="1">
      <c r="A47" s="180" t="s">
        <v>339</v>
      </c>
      <c r="B47" s="286">
        <f>SUM(B19:B46)</f>
        <v>1075588.4045</v>
      </c>
      <c r="C47" s="287">
        <f>SUM(C19:C46)</f>
        <v>9666734.270000001</v>
      </c>
      <c r="D47" s="288" t="s">
        <v>106</v>
      </c>
    </row>
    <row r="48" spans="1:4" ht="12.75">
      <c r="A48" s="64"/>
      <c r="B48" s="63"/>
      <c r="C48" s="63"/>
      <c r="D48" s="72" t="s">
        <v>106</v>
      </c>
    </row>
    <row r="49" spans="1:4" ht="12.75">
      <c r="A49" s="181" t="s">
        <v>340</v>
      </c>
      <c r="B49" s="63" t="s">
        <v>106</v>
      </c>
      <c r="C49" s="63"/>
      <c r="D49" s="72" t="s">
        <v>106</v>
      </c>
    </row>
    <row r="50" spans="1:4" ht="12.75">
      <c r="A50" s="64" t="s">
        <v>336</v>
      </c>
      <c r="B50" s="72"/>
      <c r="C50" s="72"/>
      <c r="D50" s="192"/>
    </row>
    <row r="51" spans="1:4" ht="12.75">
      <c r="A51" s="64"/>
      <c r="B51" s="72"/>
      <c r="C51" s="72"/>
      <c r="D51" s="192"/>
    </row>
    <row r="52" spans="1:4" ht="12.75">
      <c r="A52" s="64"/>
      <c r="B52" s="72"/>
      <c r="C52" s="72"/>
      <c r="D52" s="192"/>
    </row>
    <row r="53" spans="1:4" ht="12.75">
      <c r="A53" s="180" t="s">
        <v>341</v>
      </c>
      <c r="B53" s="179">
        <v>0</v>
      </c>
      <c r="C53" s="179">
        <v>0</v>
      </c>
      <c r="D53" s="72"/>
    </row>
    <row r="54" spans="1:4" ht="12.75">
      <c r="A54" s="64" t="s">
        <v>342</v>
      </c>
      <c r="B54" s="72"/>
      <c r="C54" s="72"/>
      <c r="D54" s="192"/>
    </row>
    <row r="55" spans="1:4" ht="12.75">
      <c r="A55" s="64"/>
      <c r="B55" s="72"/>
      <c r="C55" s="72"/>
      <c r="D55" s="192"/>
    </row>
    <row r="56" spans="1:4" ht="12.75">
      <c r="A56" s="64"/>
      <c r="B56" s="72"/>
      <c r="C56" s="72"/>
      <c r="D56" s="192"/>
    </row>
    <row r="57" spans="1:4" ht="12.75">
      <c r="A57" s="180" t="s">
        <v>343</v>
      </c>
      <c r="B57" s="179">
        <v>0</v>
      </c>
      <c r="C57" s="179">
        <v>0</v>
      </c>
      <c r="D57" s="63"/>
    </row>
    <row r="58" spans="1:4" ht="15.75" customHeight="1">
      <c r="A58" s="180" t="s">
        <v>344</v>
      </c>
      <c r="B58" s="179">
        <v>0</v>
      </c>
      <c r="C58" s="179">
        <v>0</v>
      </c>
      <c r="D58" s="63"/>
    </row>
    <row r="59" spans="1:4" ht="12.75">
      <c r="A59" s="193"/>
      <c r="B59" s="54"/>
      <c r="C59" s="54"/>
      <c r="D59" s="54"/>
    </row>
    <row r="60" spans="1:4" ht="12.75">
      <c r="A60" s="9" t="s">
        <v>462</v>
      </c>
      <c r="B60" s="54"/>
      <c r="C60" s="54"/>
      <c r="D60" s="54"/>
    </row>
    <row r="61" spans="1:4" ht="12.75">
      <c r="A61" s="9"/>
      <c r="B61" s="54"/>
      <c r="C61" s="54"/>
      <c r="D61" s="54"/>
    </row>
    <row r="62" spans="2:4" ht="11.25" customHeight="1">
      <c r="B62" s="184" t="s">
        <v>327</v>
      </c>
      <c r="C62" s="177"/>
      <c r="D62" s="8"/>
    </row>
    <row r="63" spans="1:4" ht="12">
      <c r="A63" s="89"/>
      <c r="B63" s="88"/>
      <c r="C63" s="88"/>
      <c r="D63" s="89"/>
    </row>
    <row r="64" spans="2:3" ht="12">
      <c r="B64" s="88"/>
      <c r="C64" s="88" t="s">
        <v>369</v>
      </c>
    </row>
    <row r="68" spans="2:4" ht="12.75">
      <c r="B68" s="304" t="s">
        <v>368</v>
      </c>
      <c r="C68" s="304"/>
      <c r="D68" s="304"/>
    </row>
    <row r="69" spans="2:4" ht="12.75">
      <c r="B69" s="183"/>
      <c r="C69" s="8"/>
      <c r="D69" s="8"/>
    </row>
    <row r="70" spans="3:4" ht="12.75">
      <c r="C70" s="206" t="s">
        <v>373</v>
      </c>
      <c r="D70" s="8"/>
    </row>
  </sheetData>
  <mergeCells count="9">
    <mergeCell ref="B68:D68"/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9212598425197" right="0.7480314960629921" top="0.5905511811023623" bottom="0.5905511811023623" header="0.5118110236220472" footer="0.5118110236220472"/>
  <pageSetup fitToHeight="1" fitToWidth="1" horizontalDpi="300" verticalDpi="3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17" sqref="C17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4" t="s">
        <v>345</v>
      </c>
    </row>
    <row r="2" spans="1:5" ht="14.25" customHeight="1">
      <c r="A2" s="195"/>
      <c r="B2" s="195"/>
      <c r="C2" s="18"/>
      <c r="D2" s="195"/>
      <c r="E2" s="195"/>
    </row>
    <row r="3" spans="1:5" ht="12" customHeight="1">
      <c r="A3" s="327" t="s">
        <v>346</v>
      </c>
      <c r="B3" s="327"/>
      <c r="C3" s="18"/>
      <c r="D3" s="18"/>
      <c r="E3" s="18"/>
    </row>
    <row r="4" spans="1:5" ht="12" customHeight="1">
      <c r="A4" s="339" t="s">
        <v>347</v>
      </c>
      <c r="B4" s="351"/>
      <c r="C4" s="173"/>
      <c r="D4" s="176"/>
      <c r="E4" s="176"/>
    </row>
    <row r="5" spans="1:5" ht="12" customHeight="1">
      <c r="A5" s="173"/>
      <c r="B5" s="173"/>
      <c r="C5" s="173"/>
      <c r="D5" s="176"/>
      <c r="E5" s="176"/>
    </row>
    <row r="6" spans="1:5" ht="12" customHeight="1">
      <c r="A6" s="173"/>
      <c r="B6" s="173"/>
      <c r="C6" s="173"/>
      <c r="D6" s="176"/>
      <c r="E6" s="176"/>
    </row>
    <row r="7" spans="1:5" ht="12" customHeight="1">
      <c r="A7" s="199" t="s">
        <v>376</v>
      </c>
      <c r="B7" s="297" t="s">
        <v>393</v>
      </c>
      <c r="C7" s="297"/>
      <c r="D7" s="297"/>
      <c r="E7" s="297"/>
    </row>
    <row r="8" spans="1:4" ht="12" customHeight="1">
      <c r="A8" s="199" t="s">
        <v>461</v>
      </c>
      <c r="B8" s="176"/>
      <c r="C8" s="197"/>
      <c r="D8" s="18"/>
    </row>
    <row r="9" spans="1:4" ht="12" customHeight="1">
      <c r="A9" s="196"/>
      <c r="B9" s="176"/>
      <c r="C9" s="197"/>
      <c r="D9" s="18"/>
    </row>
    <row r="10" spans="1:4" ht="12" customHeight="1">
      <c r="A10" s="196"/>
      <c r="B10" s="176"/>
      <c r="C10" s="197" t="s">
        <v>72</v>
      </c>
      <c r="D10" s="18"/>
    </row>
    <row r="11" spans="1:5" ht="12" customHeight="1">
      <c r="A11" s="352" t="s">
        <v>108</v>
      </c>
      <c r="B11" s="325" t="s">
        <v>348</v>
      </c>
      <c r="C11" s="325"/>
      <c r="D11" s="176"/>
      <c r="E11" s="176"/>
    </row>
    <row r="12" spans="1:3" ht="26.25" customHeight="1">
      <c r="A12" s="353"/>
      <c r="B12" s="59" t="s">
        <v>349</v>
      </c>
      <c r="C12" s="59" t="s">
        <v>350</v>
      </c>
    </row>
    <row r="13" spans="1:3" ht="12" customHeight="1">
      <c r="A13" s="68" t="s">
        <v>6</v>
      </c>
      <c r="B13" s="68">
        <v>1</v>
      </c>
      <c r="C13" s="68">
        <v>2</v>
      </c>
    </row>
    <row r="14" spans="1:3" ht="12" customHeight="1">
      <c r="A14" s="62" t="s">
        <v>351</v>
      </c>
      <c r="B14" s="63"/>
      <c r="C14" s="63"/>
    </row>
    <row r="15" spans="1:3" ht="12" customHeight="1">
      <c r="A15" s="64" t="s">
        <v>352</v>
      </c>
      <c r="B15" s="215">
        <v>7236</v>
      </c>
      <c r="C15" s="215">
        <v>7236</v>
      </c>
    </row>
    <row r="16" spans="1:7" ht="12" customHeight="1">
      <c r="A16" s="63" t="s">
        <v>353</v>
      </c>
      <c r="B16" s="215">
        <v>40696</v>
      </c>
      <c r="C16" s="215">
        <v>30205</v>
      </c>
      <c r="E16" s="208"/>
      <c r="G16" s="198"/>
    </row>
    <row r="17" spans="1:6" ht="12" customHeight="1">
      <c r="A17" s="63" t="s">
        <v>374</v>
      </c>
      <c r="B17" s="215">
        <v>36748</v>
      </c>
      <c r="C17" s="215">
        <v>37340</v>
      </c>
      <c r="F17" s="208"/>
    </row>
    <row r="18" spans="1:3" ht="12" customHeight="1">
      <c r="A18" s="63" t="s">
        <v>354</v>
      </c>
      <c r="B18" s="201"/>
      <c r="C18" s="201"/>
    </row>
    <row r="19" spans="1:3" ht="12" customHeight="1">
      <c r="A19" s="63" t="s">
        <v>355</v>
      </c>
      <c r="B19" s="201"/>
      <c r="C19" s="201"/>
    </row>
    <row r="20" spans="1:3" ht="12" customHeight="1">
      <c r="A20" s="179" t="s">
        <v>356</v>
      </c>
      <c r="B20" s="202">
        <f>SUM(B15:B19)</f>
        <v>84680</v>
      </c>
      <c r="C20" s="202">
        <f>SUM(C15:C19)</f>
        <v>74781</v>
      </c>
    </row>
    <row r="21" spans="1:3" ht="12" customHeight="1">
      <c r="A21" s="62" t="s">
        <v>357</v>
      </c>
      <c r="B21" s="63"/>
      <c r="C21" s="63"/>
    </row>
    <row r="22" spans="1:3" ht="12" customHeight="1">
      <c r="A22" s="63" t="s">
        <v>358</v>
      </c>
      <c r="B22" s="72"/>
      <c r="C22" s="72"/>
    </row>
    <row r="23" spans="1:3" ht="12" customHeight="1">
      <c r="A23" s="63" t="s">
        <v>359</v>
      </c>
      <c r="B23" s="72"/>
      <c r="C23" s="72"/>
    </row>
    <row r="24" spans="1:3" ht="12" customHeight="1">
      <c r="A24" s="63" t="s">
        <v>360</v>
      </c>
      <c r="B24" s="72"/>
      <c r="C24" s="72"/>
    </row>
    <row r="25" spans="1:3" ht="12" customHeight="1">
      <c r="A25" s="64" t="s">
        <v>361</v>
      </c>
      <c r="B25" s="72"/>
      <c r="C25" s="72"/>
    </row>
    <row r="26" spans="1:3" ht="12" customHeight="1">
      <c r="A26" s="64" t="s">
        <v>362</v>
      </c>
      <c r="B26" s="72"/>
      <c r="C26" s="72"/>
    </row>
    <row r="27" spans="1:3" ht="12" customHeight="1">
      <c r="A27" s="64" t="s">
        <v>363</v>
      </c>
      <c r="B27" s="72"/>
      <c r="C27" s="72"/>
    </row>
    <row r="28" spans="1:3" ht="12" customHeight="1">
      <c r="A28" s="63" t="s">
        <v>355</v>
      </c>
      <c r="B28" s="72"/>
      <c r="C28" s="72"/>
    </row>
    <row r="29" spans="1:3" ht="12" customHeight="1">
      <c r="A29" s="179" t="s">
        <v>364</v>
      </c>
      <c r="B29" s="72"/>
      <c r="C29" s="72"/>
    </row>
    <row r="30" spans="1:4" ht="12" customHeight="1">
      <c r="A30" s="54"/>
      <c r="B30" s="54"/>
      <c r="C30" s="54"/>
      <c r="D30" s="57"/>
    </row>
    <row r="31" spans="1:5" ht="12" customHeight="1">
      <c r="A31" s="9" t="s">
        <v>462</v>
      </c>
      <c r="B31" s="184"/>
      <c r="C31" s="177"/>
      <c r="D31" s="57"/>
      <c r="E31" s="57"/>
    </row>
    <row r="32" spans="1:5" ht="12" customHeight="1">
      <c r="A32" s="9"/>
      <c r="B32" s="184"/>
      <c r="C32" s="177"/>
      <c r="D32" s="57"/>
      <c r="E32" s="57"/>
    </row>
    <row r="33" spans="1:5" ht="12" customHeight="1">
      <c r="A33" s="9"/>
      <c r="B33" s="184"/>
      <c r="C33" s="177"/>
      <c r="D33" s="57"/>
      <c r="E33" s="57"/>
    </row>
    <row r="34" spans="1:5" ht="12" customHeight="1">
      <c r="A34" s="57"/>
      <c r="B34" s="88"/>
      <c r="C34" s="88"/>
      <c r="D34" s="57"/>
      <c r="E34" s="57"/>
    </row>
    <row r="35" spans="1:5" ht="12" customHeight="1">
      <c r="A35" s="57"/>
      <c r="B35" s="184" t="s">
        <v>327</v>
      </c>
      <c r="C35" s="177"/>
      <c r="E35" s="57"/>
    </row>
    <row r="36" spans="2:5" ht="12" customHeight="1">
      <c r="B36" s="88"/>
      <c r="C36" s="88"/>
      <c r="D36" s="89"/>
      <c r="E36" s="57"/>
    </row>
    <row r="37" spans="2:5" ht="12" customHeight="1">
      <c r="B37" s="88"/>
      <c r="C37" s="88" t="s">
        <v>369</v>
      </c>
      <c r="D37" s="24"/>
      <c r="E37" s="57"/>
    </row>
    <row r="38" spans="2:5" ht="12" customHeight="1">
      <c r="B38" s="24"/>
      <c r="C38" s="24"/>
      <c r="D38" s="24"/>
      <c r="E38" s="57"/>
    </row>
    <row r="39" spans="2:5" ht="12" customHeight="1">
      <c r="B39" s="24"/>
      <c r="C39" s="24"/>
      <c r="D39" s="24"/>
      <c r="E39" s="57"/>
    </row>
    <row r="40" spans="2:5" ht="12" customHeight="1">
      <c r="B40" s="24"/>
      <c r="C40" s="24"/>
      <c r="D40" s="24"/>
      <c r="E40" s="57"/>
    </row>
    <row r="41" spans="2:5" ht="12" customHeight="1">
      <c r="B41" s="24"/>
      <c r="C41" s="24"/>
      <c r="D41" s="24"/>
      <c r="E41" s="57"/>
    </row>
    <row r="42" spans="2:5" ht="12" customHeight="1">
      <c r="B42" s="24"/>
      <c r="C42" s="24"/>
      <c r="D42" s="24"/>
      <c r="E42" s="57"/>
    </row>
    <row r="43" spans="2:4" ht="12" customHeight="1">
      <c r="B43" s="24"/>
      <c r="C43" s="24"/>
      <c r="D43" s="24"/>
    </row>
    <row r="44" spans="2:4" ht="12" customHeight="1">
      <c r="B44" s="304" t="s">
        <v>368</v>
      </c>
      <c r="C44" s="304"/>
      <c r="D44" s="304"/>
    </row>
    <row r="45" ht="12" customHeight="1">
      <c r="B45" s="183"/>
    </row>
    <row r="46" spans="2:3" ht="12" customHeight="1">
      <c r="B46" s="24"/>
      <c r="C46" s="206" t="s">
        <v>373</v>
      </c>
    </row>
  </sheetData>
  <mergeCells count="6">
    <mergeCell ref="B44:D44"/>
    <mergeCell ref="A3:B3"/>
    <mergeCell ref="A4:B4"/>
    <mergeCell ref="A11:A12"/>
    <mergeCell ref="B11:C11"/>
    <mergeCell ref="B7:E7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2007-01-22T17:07:31Z</cp:lastPrinted>
  <dcterms:created xsi:type="dcterms:W3CDTF">2004-03-04T10:58:58Z</dcterms:created>
  <dcterms:modified xsi:type="dcterms:W3CDTF">2007-01-30T10:49:59Z</dcterms:modified>
  <cp:category/>
  <cp:version/>
  <cp:contentType/>
  <cp:contentStatus/>
</cp:coreProperties>
</file>