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805" firstSheet="3" activeTab="4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<sst xmlns="http://schemas.openxmlformats.org/spreadsheetml/2006/main" count="974" uniqueCount="482">
  <si>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</si>
  <si>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</si>
  <si>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</si>
  <si>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</si>
  <si>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</si>
  <si>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</si>
  <si>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</si>
  <si>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</si>
  <si>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</si>
  <si>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</si>
  <si>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</si>
  <si>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</si>
  <si>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</si>
  <si>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</si>
  <si>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</si>
  <si>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</si>
  <si>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</si>
  <si>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</si>
  <si>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</si>
  <si>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</si>
  <si>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</si>
  <si>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</si>
  <si>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</si>
  <si>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</si>
  <si>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</si>
  <si>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</si>
  <si>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</si>
  <si>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</si>
  <si>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</si>
  <si>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</si>
  <si>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</si>
  <si>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</si>
  <si>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</si>
  <si>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</si>
  <si>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</si>
  <si>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</si>
  <si>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</si>
  <si>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</si>
  <si>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</si>
  <si>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</si>
  <si>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</si>
  <si>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</si>
  <si>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</si>
  <si>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</si>
  <si>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</si>
  <si>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</si>
  <si>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</si>
  <si>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</si>
  <si>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</si>
  <si>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</si>
  <si>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</si>
  <si>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</si>
  <si>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</si>
  <si>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</si>
  <si>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</si>
  <si>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</si>
  <si>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</si>
  <si>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</si>
  <si>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</si>
  <si>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</si>
  <si>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</si>
  <si>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</si>
  <si>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</si>
  <si>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</si>
  <si>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</si>
  <si>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</si>
  <si>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</si>
  <si>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</si>
  <si>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</si>
  <si>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</si>
  <si>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</si>
  <si>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</si>
  <si>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</si>
  <si>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</si>
  <si>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</si>
  <si>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</si>
  <si>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</si>
  <si>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</si>
  <si>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</si>
  <si>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</si>
  <si>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</si>
  <si>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</si>
  <si>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</si>
  <si>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</si>
  <si>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</si>
  <si>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</si>
  <si>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</si>
  <si>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</si>
  <si>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</si>
  <si>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</si>
  <si>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</si>
  <si>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</si>
  <si>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</si>
  <si>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</si>
  <si>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</si>
  <si>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</si>
  <si>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</si>
  <si>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</si>
  <si>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</si>
  <si>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</si>
  <si>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</si>
  <si>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</si>
  <si>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</si>
  <si>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</si>
  <si>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</si>
  <si>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</si>
  <si>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</si>
  <si>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</si>
  <si>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</si>
  <si>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</si>
  <si>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</si>
  <si>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</si>
  <si>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</si>
  <si>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</si>
  <si>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</si>
  <si>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</si>
  <si>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</si>
  <si>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</si>
  <si>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</si>
  <si>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</si>
  <si>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</si>
  <si>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</si>
  <si>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</si>
  <si>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</si>
  <si>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</si>
  <si>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</si>
  <si>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</si>
  <si>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</si>
  <si>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</si>
  <si>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</si>
  <si>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</si>
  <si>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</si>
  <si>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</si>
  <si>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</si>
  <si>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</si>
  <si>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</si>
  <si>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</si>
  <si>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</si>
  <si>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</si>
  <si>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</si>
  <si>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</si>
  <si>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</si>
  <si>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</si>
  <si>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</si>
  <si>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</si>
  <si>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</si>
  <si>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</si>
  <si>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</si>
  <si>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</si>
  <si>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</si>
  <si>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</si>
  <si>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</si>
  <si>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</si>
  <si>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</si>
  <si>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</si>
  <si>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</si>
  <si>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</si>
  <si>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</si>
  <si>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</si>
  <si>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</si>
  <si>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</si>
  <si>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</si>
  <si>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</si>
  <si>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</si>
  <si>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</si>
  <si>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</si>
  <si>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</si>
  <si>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</si>
  <si>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</si>
  <si>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</si>
  <si>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</si>
  <si>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</si>
  <si>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</si>
  <si>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</si>
  <si>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</si>
  <si>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</si>
  <si>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</si>
  <si>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</si>
  <si>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</si>
  <si>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</si>
  <si>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</si>
  <si>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</si>
  <si>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</si>
  <si>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</si>
  <si>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</si>
  <si>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</si>
  <si>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</si>
  <si>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</si>
  <si>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</si>
  <si>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</si>
  <si>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</si>
  <si>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</si>
  <si>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</si>
  <si>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</si>
  <si>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</si>
  <si>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</si>
  <si>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</si>
  <si>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</si>
  <si>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</si>
  <si>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</si>
  <si>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</si>
  <si>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</si>
  <si>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</si>
  <si>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</si>
  <si>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</si>
  <si>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</si>
  <si>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</si>
  <si>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</si>
  <si>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</si>
  <si>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</si>
  <si>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</si>
  <si>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</si>
  <si>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</si>
  <si>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</si>
  <si>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</si>
  <si>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</si>
  <si>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</si>
  <si>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</si>
  <si>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</si>
  <si>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</si>
  <si>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</si>
  <si>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</si>
  <si>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</si>
  <si>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</si>
  <si>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</si>
  <si>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</si>
  <si>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</si>
  <si>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</si>
  <si>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</si>
  <si>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</si>
  <si>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</si>
  <si>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</si>
  <si>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</si>
  <si>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</si>
  <si>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</si>
  <si>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</si>
  <si>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</si>
  <si>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</si>
  <si>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</si>
  <si>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</si>
  <si>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</si>
  <si>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</si>
  <si>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</si>
  <si>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</si>
  <si>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</si>
  <si>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</si>
  <si>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</si>
  <si>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</si>
  <si>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</si>
  <si>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</si>
  <si>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</si>
  <si>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</si>
  <si>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</si>
  <si>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</si>
  <si>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</si>
  <si>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</si>
  <si>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</si>
  <si>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</si>
  <si>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</si>
  <si>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</si>
  <si>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</si>
  <si>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</si>
  <si>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</si>
  <si>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</si>
  <si>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</si>
  <si>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</si>
  <si>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</si>
  <si>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</si>
  <si>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</si>
  <si>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</si>
  <si>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</si>
  <si>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</si>
  <si>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</si>
  <si>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</si>
  <si>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</si>
  <si>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</si>
  <si>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</si>
  <si>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</si>
  <si>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</si>
  <si>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</si>
  <si>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</si>
  <si>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</si>
  <si>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</si>
  <si>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</si>
  <si>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</si>
  <si>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</si>
  <si>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</si>
  <si>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</si>
  <si>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</si>
  <si>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</si>
  <si>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</si>
  <si>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</si>
  <si>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</si>
  <si>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</si>
  <si>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</si>
  <si>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</si>
  <si>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</si>
  <si>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</si>
  <si>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</si>
  <si>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</si>
  <si>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</si>
  <si>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</si>
  <si>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</si>
  <si>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</si>
  <si>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</si>
  <si>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</si>
  <si>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</si>
  <si>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</si>
  <si>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</si>
  <si>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</si>
  <si>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</si>
  <si>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</si>
  <si>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</si>
  <si>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</si>
  <si>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</si>
  <si>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</si>
  <si>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</si>
  <si>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</si>
  <si>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</si>
  <si>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</si>
  <si>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</si>
  <si>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</si>
  <si>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</si>
  <si>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</si>
  <si>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</si>
  <si>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</si>
  <si>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</si>
  <si>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</si>
  <si>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</si>
  <si>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</si>
  <si>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</si>
  <si>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</si>
  <si>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</si>
  <si>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</si>
  <si>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</si>
  <si>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</si>
  <si>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</si>
  <si>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</si>
  <si>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</si>
  <si>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</si>
  <si>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</si>
  <si>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</si>
  <si>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</si>
  <si>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</si>
  <si>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</si>
  <si>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</si>
  <si>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</si>
  <si>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</si>
  <si>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</si>
  <si>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</si>
  <si>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</si>
  <si>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</si>
  <si>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</si>
  <si>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</si>
  <si>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</si>
  <si>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</si>
  <si>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</si>
  <si>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</si>
  <si>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</si>
  <si>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</si>
  <si>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</si>
  <si>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</si>
  <si>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</si>
  <si>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</si>
  <si>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</si>
  <si>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</si>
  <si>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-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</si>
  <si>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</si>
  <si>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</si>
  <si>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</si>
  <si>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</si>
  <si>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</si>
  <si>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</si>
  <si>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</si>
  <si>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</si>
  <si>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</si>
  <si>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</si>
  <si>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РАСТЕЖ</t>
    </r>
  </si>
  <si>
    <t>ИНДУСТРИАЛЕН ХОЛДИНГ БЪЛГАРИЯ АД</t>
  </si>
  <si>
    <t>АЛБЕНА АД</t>
  </si>
  <si>
    <t>АЛКОМЕТ АД</t>
  </si>
  <si>
    <t>НЕОХИМ АД</t>
  </si>
  <si>
    <t>ИНТЕРКАПИТАЛ ПРОПЪРТИ ДИВЕЛОПМЪНТ АДСИЦ</t>
  </si>
  <si>
    <t>Договорен фонд РАЙФАЙЗЕН (БЪЛГАРИЯ) ФОНД АКЦИИ</t>
  </si>
  <si>
    <t>BG1100019980</t>
  </si>
  <si>
    <t>BG11ALBAAT17</t>
  </si>
  <si>
    <t>BG1100046983</t>
  </si>
  <si>
    <t>BG11KAGAAT13</t>
  </si>
  <si>
    <t>BG11HIYMAT14</t>
  </si>
  <si>
    <t>BG11ALSUAT14</t>
  </si>
  <si>
    <t>BG1100064036</t>
  </si>
  <si>
    <t>BG11NEDIAT11</t>
  </si>
  <si>
    <t>BG11TRPAAT14</t>
  </si>
  <si>
    <t>BG11FASIAT18</t>
  </si>
  <si>
    <t>BG1100018057</t>
  </si>
  <si>
    <t>BG9000006064</t>
  </si>
  <si>
    <t>ЕИК по БУЛСТАТ:131569986</t>
  </si>
  <si>
    <t>Справка № 6 ИД</t>
  </si>
  <si>
    <t>АЛБЕНА ИНВЕСТ - ХОЛДИНГ АД</t>
  </si>
  <si>
    <t>КАПИТАН ДЯДО НИКОЛА АД</t>
  </si>
  <si>
    <t>ХИДРОЕЛЕМЕНТИ И СИСТЕМИ (ХЕС) АД</t>
  </si>
  <si>
    <t>ФАЗЕРЛЕС АД</t>
  </si>
  <si>
    <t>да</t>
  </si>
  <si>
    <t>не</t>
  </si>
  <si>
    <t>IHLBL</t>
  </si>
  <si>
    <t>ALB</t>
  </si>
  <si>
    <t>ALBHL</t>
  </si>
  <si>
    <t>KDN</t>
  </si>
  <si>
    <t>HES</t>
  </si>
  <si>
    <t>ALUM</t>
  </si>
  <si>
    <t>DZI</t>
  </si>
  <si>
    <t>NEOH</t>
  </si>
  <si>
    <t>PAPIR</t>
  </si>
  <si>
    <t>FZLES</t>
  </si>
  <si>
    <t>ICPD</t>
  </si>
  <si>
    <t>БФБ, неофициален пазар, пазар на други ценни книжа</t>
  </si>
  <si>
    <t>DFRBSF</t>
  </si>
  <si>
    <t>АДВАНС ТЕРАФОНД АДСИЦ</t>
  </si>
  <si>
    <t>ДФ РАЙФАЙЗЕН (БЪЛГАРИЯ) ФОНД АКЦИИ</t>
  </si>
  <si>
    <t>БФБ, официален пазар акции, сегмент A</t>
  </si>
  <si>
    <t>БФБ, неофициален пазар на акции</t>
  </si>
  <si>
    <t>БФБ, официален пазар акции, сегмент С</t>
  </si>
  <si>
    <t>СИНЕРГОН ХОЛДИНГ АД</t>
  </si>
  <si>
    <t>BG1100033981</t>
  </si>
  <si>
    <t>PETHL</t>
  </si>
  <si>
    <t>BG1100025052</t>
  </si>
  <si>
    <t>ATERA</t>
  </si>
  <si>
    <t xml:space="preserve">ТБ БЪЛГАРО АМЕРИКАНСКА КРЕДИТНА БАНКА АД </t>
  </si>
  <si>
    <t>BG1100098059</t>
  </si>
  <si>
    <t>BACB</t>
  </si>
  <si>
    <t>БЕНЧМАРК ФОНД ИМОТИ АДСИЦ</t>
  </si>
  <si>
    <t>BG1100036042</t>
  </si>
  <si>
    <t>BMREIT</t>
  </si>
  <si>
    <t>BREF</t>
  </si>
  <si>
    <t>ЗПАД ДЗИ АД</t>
  </si>
  <si>
    <t>СВ. СВ. КОНСТАНТИН И ЕЛЕНА ХОЛДИНГ АД</t>
  </si>
  <si>
    <t>БФБ, неофициален пазар на облигации</t>
  </si>
  <si>
    <t>BG2100041057</t>
  </si>
  <si>
    <t>BSKELN2</t>
  </si>
  <si>
    <t>ЕВРОЛИЗИНГ ЕАД</t>
  </si>
  <si>
    <t>BG2100021042</t>
  </si>
  <si>
    <t>BEURL</t>
  </si>
  <si>
    <t>премии от
 емисия (премиен резерв)</t>
  </si>
  <si>
    <t xml:space="preserve">                               /Т. Лазарова/                                     </t>
  </si>
  <si>
    <t>АЛБЕНА ИНВЕСТ ХОЛДИНГ АД</t>
  </si>
  <si>
    <t>ХИДРАВЛИЧНИ ЕЛЕМЕНТИ И СИСТЕМИ АД</t>
  </si>
  <si>
    <t>ДУРОПАК - ТРАКИЯ ПАПИР АД</t>
  </si>
  <si>
    <t>ТБ БЪЛГАРО-АМЕРИКАНСКА КРЕДИТНА БАНКА АД</t>
  </si>
  <si>
    <t xml:space="preserve">АДВАНС ТЕРАФОНД АДСИЦ </t>
  </si>
  <si>
    <t>ФОНД ЗА НЕДВИЖИМИ ИМОТИ БЪЛГАРИЯ АДСИЦ</t>
  </si>
  <si>
    <t>ЕМКА АД</t>
  </si>
  <si>
    <t>ТОПЛИВО АД</t>
  </si>
  <si>
    <t>М+С ХИДРАВЛИК АД</t>
  </si>
  <si>
    <t>ЗД ЕВРОИНС АД</t>
  </si>
  <si>
    <t>ПРОУЧВАНЕ И ДОБИВ НА НЕФТ И ГАЗ</t>
  </si>
  <si>
    <t>БЪЛГАРСКА РОЗА-СЕВТОПОЛИС АД</t>
  </si>
  <si>
    <t>БЪЛГАРСКА ТЕЛЕКОМУНИКАЦИОННА КОМПАНИЯ АД</t>
  </si>
  <si>
    <t>ИНТЕРКАПИТАЛ ПРОПЪРТИ ДИВЕЛОПМЪНТ АДСИЦ - БЛОКИРАНИ</t>
  </si>
  <si>
    <t xml:space="preserve">ЗД ЕВРО ИНС АД </t>
  </si>
  <si>
    <t>БЪЛГАРСКА ТЕЛЕКОМУНИКАЦИОННА КОМПАНИЯ</t>
  </si>
  <si>
    <t>ПРОУЧВАНЕ И ДОБИВ НА НЕФТ И ГАЗ АД</t>
  </si>
  <si>
    <t>ПРОУЧВАНЕ И ДОБИВ НА НЕФТ И ГАЗ АД - БЛОКИРАНИ</t>
  </si>
  <si>
    <t>BG1100001058</t>
  </si>
  <si>
    <t>BG1100081055</t>
  </si>
  <si>
    <t>EURIN</t>
  </si>
  <si>
    <t>BG11EMSEAT19</t>
  </si>
  <si>
    <t>EMKA</t>
  </si>
  <si>
    <t>BG1100005997</t>
  </si>
  <si>
    <t>BTC</t>
  </si>
  <si>
    <t>BG11TOSOAT18</t>
  </si>
  <si>
    <t>TOPL</t>
  </si>
  <si>
    <t>BG11MPKAAT18</t>
  </si>
  <si>
    <t>MCH</t>
  </si>
  <si>
    <t>BG1100019022</t>
  </si>
  <si>
    <t>GAZ</t>
  </si>
  <si>
    <t>BG11BAKABT17</t>
  </si>
  <si>
    <t>SEVTO</t>
  </si>
  <si>
    <t>ФИНАНС КОНСУЛТИНГ АД</t>
  </si>
  <si>
    <t>BG2100022057</t>
  </si>
  <si>
    <t>BFINC</t>
  </si>
  <si>
    <t>Отчетен период:към 30.09.2006 г.</t>
  </si>
  <si>
    <t>Дата: 16.10.2006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</si>
</sst>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name val="Verdana"/>
      <family val="2"/>
    </font>
    <font>
      <sz val="9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20" fillId="0" borderId="1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20" fillId="0" borderId="1" xfId="0" applyFont="1" applyFill="1" applyBorder="1" applyAlignment="1">
      <alignment wrapText="1"/>
    </xf>
    <xf numFmtId="165" fontId="5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3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/>
    </xf>
    <xf numFmtId="3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>
      <alignment horizontal="right" vertical="center"/>
    </xf>
    <xf numFmtId="167" fontId="21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top" wrapText="1"/>
    </xf>
    <xf numFmtId="1" fontId="7" fillId="0" borderId="1" xfId="23" applyNumberFormat="1" applyFont="1" applyBorder="1" applyProtection="1">
      <alignment/>
      <protection/>
    </xf>
    <xf numFmtId="0" fontId="21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 wrapText="1"/>
    </xf>
    <xf numFmtId="4" fontId="2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20" applyFont="1" applyAlignment="1">
      <alignment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6" fillId="0" borderId="8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31">
      <selection activeCell="A57" sqref="A57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95" t="s">
        <v>376</v>
      </c>
      <c r="F1" s="295"/>
    </row>
    <row r="3" spans="1:6" ht="15">
      <c r="A3" s="2"/>
      <c r="B3" s="3"/>
      <c r="C3" s="297" t="s">
        <v>0</v>
      </c>
      <c r="D3" s="297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377</v>
      </c>
      <c r="B5" s="26"/>
      <c r="C5" s="2"/>
      <c r="D5" s="2"/>
      <c r="E5" s="296" t="s">
        <v>396</v>
      </c>
      <c r="F5" s="296"/>
    </row>
    <row r="6" spans="1:6" ht="15">
      <c r="A6" s="25" t="s">
        <v>480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23"/>
      <c r="C11" s="45"/>
      <c r="D11" s="14" t="s">
        <v>30</v>
      </c>
      <c r="E11" s="224">
        <v>4488432</v>
      </c>
      <c r="F11" s="4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23"/>
      <c r="C12" s="45"/>
      <c r="D12" s="14" t="s">
        <v>32</v>
      </c>
      <c r="E12" s="223"/>
      <c r="F12" s="4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23"/>
      <c r="C13" s="45"/>
      <c r="D13" s="11" t="s">
        <v>34</v>
      </c>
      <c r="E13" s="223">
        <v>313360</v>
      </c>
      <c r="F13" s="4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23"/>
      <c r="C14" s="45"/>
      <c r="D14" s="11" t="s">
        <v>36</v>
      </c>
      <c r="E14" s="223"/>
      <c r="F14" s="4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23"/>
      <c r="C15" s="45"/>
      <c r="D15" s="11" t="s">
        <v>38</v>
      </c>
      <c r="E15" s="223"/>
      <c r="F15" s="4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23"/>
      <c r="C16" s="45"/>
      <c r="D16" s="11" t="s">
        <v>40</v>
      </c>
      <c r="E16" s="223"/>
      <c r="F16" s="4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23"/>
      <c r="C17" s="45"/>
      <c r="D17" s="11" t="s">
        <v>41</v>
      </c>
      <c r="E17" s="223"/>
      <c r="F17" s="4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23"/>
      <c r="C18" s="45"/>
      <c r="D18" s="11" t="s">
        <v>20</v>
      </c>
      <c r="E18" s="223"/>
      <c r="F18" s="4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23"/>
      <c r="C19" s="45"/>
      <c r="D19" s="15" t="s">
        <v>27</v>
      </c>
      <c r="E19" s="224">
        <f>E13+E14+E15</f>
        <v>313360</v>
      </c>
      <c r="F19" s="4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23"/>
      <c r="C20" s="45"/>
      <c r="D20" s="14" t="s">
        <v>42</v>
      </c>
      <c r="E20" s="223"/>
      <c r="F20" s="4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23"/>
      <c r="C21" s="45"/>
      <c r="D21" s="11" t="s">
        <v>43</v>
      </c>
      <c r="E21" s="223"/>
      <c r="F21" s="4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23"/>
      <c r="C22" s="45"/>
      <c r="D22" s="11" t="s">
        <v>44</v>
      </c>
      <c r="E22" s="223"/>
      <c r="F22" s="4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23"/>
      <c r="C23" s="45"/>
      <c r="D23" s="11" t="s">
        <v>45</v>
      </c>
      <c r="E23" s="223"/>
      <c r="F23" s="4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23"/>
      <c r="C24" s="45"/>
      <c r="D24" s="10" t="s">
        <v>46</v>
      </c>
      <c r="E24" s="223">
        <v>622520</v>
      </c>
      <c r="F24" s="4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23"/>
      <c r="C25" s="45"/>
      <c r="D25" s="15" t="s">
        <v>47</v>
      </c>
      <c r="E25" s="224">
        <f>SUM(E20:E24)</f>
        <v>622520</v>
      </c>
      <c r="F25" s="4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23"/>
      <c r="C26" s="45"/>
      <c r="D26" s="16" t="s">
        <v>49</v>
      </c>
      <c r="E26" s="224">
        <f>E11+E19+E25</f>
        <v>5424312</v>
      </c>
      <c r="F26" s="4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23"/>
      <c r="C27" s="45"/>
      <c r="D27" s="11"/>
      <c r="E27" s="223"/>
      <c r="F27" s="4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47"/>
      <c r="C28" s="246"/>
      <c r="D28" s="12" t="s">
        <v>51</v>
      </c>
      <c r="E28" s="247"/>
      <c r="F28" s="246"/>
    </row>
    <row r="29" spans="1:6" ht="25.5">
      <c r="A29" s="17" t="s">
        <v>52</v>
      </c>
      <c r="B29" s="247"/>
      <c r="C29" s="246"/>
      <c r="D29" s="11" t="s">
        <v>53</v>
      </c>
      <c r="E29" s="247"/>
      <c r="F29" s="246"/>
    </row>
    <row r="30" spans="1:6" ht="12.75">
      <c r="A30" s="10" t="s">
        <v>11</v>
      </c>
      <c r="B30" s="247"/>
      <c r="C30" s="246"/>
      <c r="D30" s="17" t="s">
        <v>54</v>
      </c>
      <c r="E30" s="247"/>
      <c r="F30" s="246"/>
    </row>
    <row r="31" spans="1:6" ht="25.5">
      <c r="A31" s="10" t="s">
        <v>12</v>
      </c>
      <c r="B31" s="247">
        <v>443409</v>
      </c>
      <c r="C31" s="246"/>
      <c r="D31" s="21" t="s">
        <v>63</v>
      </c>
      <c r="E31" s="247"/>
      <c r="F31" s="246"/>
    </row>
    <row r="32" spans="1:6" ht="25.5">
      <c r="A32" s="10" t="s">
        <v>13</v>
      </c>
      <c r="B32" s="247">
        <v>555690</v>
      </c>
      <c r="C32" s="246"/>
      <c r="D32" s="11" t="s">
        <v>65</v>
      </c>
      <c r="E32" s="247">
        <v>24819</v>
      </c>
      <c r="F32" s="246"/>
    </row>
    <row r="33" spans="1:6" ht="12.75">
      <c r="A33" s="10" t="s">
        <v>14</v>
      </c>
      <c r="B33" s="262">
        <v>555690</v>
      </c>
      <c r="C33" s="246"/>
      <c r="D33" s="11" t="s">
        <v>64</v>
      </c>
      <c r="E33" s="247">
        <v>390</v>
      </c>
      <c r="F33" s="246"/>
    </row>
    <row r="34" spans="1:6" ht="12.75">
      <c r="A34" s="10" t="s">
        <v>15</v>
      </c>
      <c r="B34" s="247"/>
      <c r="C34" s="246"/>
      <c r="D34" s="21" t="s">
        <v>62</v>
      </c>
      <c r="E34" s="247"/>
      <c r="F34" s="246"/>
    </row>
    <row r="35" spans="1:6" ht="12.75">
      <c r="A35" s="16" t="s">
        <v>23</v>
      </c>
      <c r="B35" s="248">
        <f>B30+B31+B32+B34</f>
        <v>999099</v>
      </c>
      <c r="C35" s="246"/>
      <c r="D35" s="21" t="s">
        <v>66</v>
      </c>
      <c r="E35" s="247"/>
      <c r="F35" s="246"/>
    </row>
    <row r="36" spans="1:6" ht="12.75">
      <c r="A36" s="17" t="s">
        <v>55</v>
      </c>
      <c r="B36" s="247"/>
      <c r="C36" s="246"/>
      <c r="D36" s="21" t="s">
        <v>67</v>
      </c>
      <c r="E36" s="247"/>
      <c r="F36" s="246"/>
    </row>
    <row r="37" spans="1:6" ht="25.5">
      <c r="A37" s="10" t="s">
        <v>16</v>
      </c>
      <c r="B37" s="247"/>
      <c r="C37" s="246"/>
      <c r="D37" s="21" t="s">
        <v>68</v>
      </c>
      <c r="E37" s="247"/>
      <c r="F37" s="246"/>
    </row>
    <row r="38" spans="1:6" ht="12.75">
      <c r="A38" s="10" t="s">
        <v>17</v>
      </c>
      <c r="B38" s="247">
        <v>3069806</v>
      </c>
      <c r="C38" s="246"/>
      <c r="D38" s="21" t="s">
        <v>69</v>
      </c>
      <c r="E38" s="247"/>
      <c r="F38" s="246"/>
    </row>
    <row r="39" spans="1:6" ht="12.75">
      <c r="A39" s="10" t="s">
        <v>19</v>
      </c>
      <c r="B39" s="247">
        <v>484319</v>
      </c>
      <c r="C39" s="246"/>
      <c r="D39" s="16" t="s">
        <v>23</v>
      </c>
      <c r="E39" s="248">
        <f>SUM(E31:E32,E34:E38)</f>
        <v>24819</v>
      </c>
      <c r="F39" s="246"/>
    </row>
    <row r="40" spans="1:6" ht="12.75">
      <c r="A40" s="10" t="s">
        <v>18</v>
      </c>
      <c r="B40" s="247"/>
      <c r="C40" s="246"/>
      <c r="D40" s="16"/>
      <c r="E40" s="247"/>
      <c r="F40" s="246"/>
    </row>
    <row r="41" spans="1:6" ht="12.75">
      <c r="A41" s="10" t="s">
        <v>20</v>
      </c>
      <c r="B41" s="247"/>
      <c r="C41" s="246"/>
      <c r="D41" s="21"/>
      <c r="E41" s="247"/>
      <c r="F41" s="246"/>
    </row>
    <row r="42" spans="1:6" ht="12.75">
      <c r="A42" s="10" t="s">
        <v>21</v>
      </c>
      <c r="B42" s="247"/>
      <c r="C42" s="246"/>
      <c r="D42" s="21"/>
      <c r="E42" s="247"/>
      <c r="F42" s="246"/>
    </row>
    <row r="43" spans="1:6" ht="12.75">
      <c r="A43" s="10" t="s">
        <v>17</v>
      </c>
      <c r="B43" s="247"/>
      <c r="C43" s="246"/>
      <c r="D43" s="21"/>
      <c r="E43" s="247"/>
      <c r="F43" s="246"/>
    </row>
    <row r="44" spans="1:6" ht="12.75">
      <c r="A44" s="10" t="s">
        <v>19</v>
      </c>
      <c r="B44" s="247"/>
      <c r="C44" s="246"/>
      <c r="D44" s="10"/>
      <c r="E44" s="247"/>
      <c r="F44" s="246"/>
    </row>
    <row r="45" spans="1:6" ht="12.75">
      <c r="A45" s="10" t="s">
        <v>20</v>
      </c>
      <c r="B45" s="247"/>
      <c r="C45" s="246"/>
      <c r="D45" s="10"/>
      <c r="E45" s="247"/>
      <c r="F45" s="246"/>
    </row>
    <row r="46" spans="1:6" ht="12.75">
      <c r="A46" s="10" t="s">
        <v>22</v>
      </c>
      <c r="B46" s="247"/>
      <c r="C46" s="246"/>
      <c r="D46" s="10"/>
      <c r="E46" s="247"/>
      <c r="F46" s="246"/>
    </row>
    <row r="47" spans="1:6" ht="12.75">
      <c r="A47" s="16" t="s">
        <v>24</v>
      </c>
      <c r="B47" s="248">
        <f>SUM(B38:B46)</f>
        <v>3554125</v>
      </c>
      <c r="C47" s="246"/>
      <c r="D47" s="10"/>
      <c r="E47" s="247"/>
      <c r="F47" s="246"/>
    </row>
    <row r="48" spans="1:6" ht="12.75">
      <c r="A48" s="17" t="s">
        <v>56</v>
      </c>
      <c r="B48" s="247"/>
      <c r="C48" s="246"/>
      <c r="D48" s="11"/>
      <c r="E48" s="247"/>
      <c r="F48" s="246"/>
    </row>
    <row r="49" spans="1:6" s="9" customFormat="1" ht="12.75">
      <c r="A49" s="11" t="s">
        <v>25</v>
      </c>
      <c r="B49" s="223"/>
      <c r="C49" s="45"/>
      <c r="D49" s="11"/>
      <c r="E49" s="223"/>
      <c r="F49" s="45"/>
    </row>
    <row r="50" spans="1:6" s="9" customFormat="1" ht="12.75">
      <c r="A50" s="11" t="s">
        <v>61</v>
      </c>
      <c r="B50" s="223">
        <v>895907</v>
      </c>
      <c r="C50" s="45"/>
      <c r="D50" s="11"/>
      <c r="E50" s="223"/>
      <c r="F50" s="45"/>
    </row>
    <row r="51" spans="1:6" s="9" customFormat="1" ht="12.75">
      <c r="A51" s="15" t="s">
        <v>26</v>
      </c>
      <c r="B51" s="224">
        <f>B49+B50</f>
        <v>895907</v>
      </c>
      <c r="C51" s="45"/>
      <c r="D51" s="16"/>
      <c r="E51" s="223"/>
      <c r="F51" s="45"/>
    </row>
    <row r="52" spans="1:6" s="9" customFormat="1" ht="12.75">
      <c r="A52" s="14" t="s">
        <v>57</v>
      </c>
      <c r="B52" s="223"/>
      <c r="C52" s="45"/>
      <c r="E52" s="223"/>
      <c r="F52" s="45"/>
    </row>
    <row r="53" spans="1:6" s="9" customFormat="1" ht="12.75">
      <c r="A53" s="15" t="s">
        <v>58</v>
      </c>
      <c r="B53" s="224">
        <f>B35+B47+B51</f>
        <v>5449131</v>
      </c>
      <c r="C53" s="45"/>
      <c r="D53" s="16" t="s">
        <v>58</v>
      </c>
      <c r="E53" s="224">
        <f>E29+E39</f>
        <v>24819</v>
      </c>
      <c r="F53" s="45"/>
    </row>
    <row r="54" spans="1:6" s="9" customFormat="1" ht="12.75">
      <c r="A54" s="11"/>
      <c r="B54" s="224"/>
      <c r="C54" s="45"/>
      <c r="D54" s="15"/>
      <c r="E54" s="224"/>
      <c r="F54" s="45"/>
    </row>
    <row r="55" spans="1:7" s="9" customFormat="1" ht="12.75">
      <c r="A55" s="15" t="s">
        <v>60</v>
      </c>
      <c r="B55" s="224">
        <f>B26+B53</f>
        <v>5449131</v>
      </c>
      <c r="C55" s="45"/>
      <c r="D55" s="15" t="s">
        <v>59</v>
      </c>
      <c r="E55" s="224">
        <f>E26+E53</f>
        <v>5449131</v>
      </c>
      <c r="F55" s="45"/>
      <c r="G55" s="231"/>
    </row>
    <row r="56" s="9" customFormat="1" ht="12.75"/>
    <row r="57" s="9" customFormat="1" ht="12.75">
      <c r="A57" s="9" t="s">
        <v>481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204" t="s">
        <v>328</v>
      </c>
      <c r="C62" s="186"/>
      <c r="D62" s="18"/>
      <c r="E62" s="298" t="s">
        <v>369</v>
      </c>
      <c r="F62" s="298"/>
      <c r="G62" s="227"/>
      <c r="H62" s="227"/>
    </row>
    <row r="63" spans="2:8" ht="12.75">
      <c r="B63" s="88"/>
      <c r="C63" s="88"/>
      <c r="E63" s="203"/>
      <c r="F63" s="203"/>
      <c r="G63" s="203"/>
      <c r="H63" s="89"/>
    </row>
    <row r="64" spans="2:8" ht="12.75">
      <c r="B64" s="88"/>
      <c r="C64" s="88" t="s">
        <v>367</v>
      </c>
      <c r="E64" s="203"/>
      <c r="F64" s="203" t="s">
        <v>373</v>
      </c>
      <c r="G64" s="203"/>
      <c r="H64" s="89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3">
      <selection activeCell="E14" sqref="E14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7109375" style="8" customWidth="1"/>
    <col min="4" max="4" width="33.57421875" style="8" customWidth="1"/>
    <col min="5" max="5" width="9.140625" style="8" customWidth="1"/>
    <col min="6" max="6" width="10.140625" style="8" customWidth="1"/>
    <col min="7" max="16384" width="9.140625" style="8" customWidth="1"/>
  </cols>
  <sheetData>
    <row r="1" spans="5:6" ht="25.5" customHeight="1">
      <c r="E1" s="301" t="s">
        <v>164</v>
      </c>
      <c r="F1" s="301"/>
    </row>
    <row r="2" spans="5:6" ht="12.75">
      <c r="E2" s="18"/>
      <c r="F2" s="18"/>
    </row>
    <row r="3" spans="1:6" ht="12.75" customHeight="1">
      <c r="A3" s="53"/>
      <c r="C3" s="302" t="s">
        <v>165</v>
      </c>
      <c r="D3" s="302"/>
      <c r="E3" s="18"/>
      <c r="F3" s="18"/>
    </row>
    <row r="4" spans="5:6" ht="12.75">
      <c r="E4" s="18"/>
      <c r="F4" s="18"/>
    </row>
    <row r="5" spans="1:7" ht="14.25" customHeight="1">
      <c r="A5" s="25" t="s">
        <v>377</v>
      </c>
      <c r="B5" s="26"/>
      <c r="C5" s="2"/>
      <c r="D5" s="2"/>
      <c r="E5" s="296" t="s">
        <v>396</v>
      </c>
      <c r="F5" s="296"/>
      <c r="G5" s="296"/>
    </row>
    <row r="6" spans="1:6" ht="15">
      <c r="A6" s="25" t="s">
        <v>480</v>
      </c>
      <c r="B6" s="26"/>
      <c r="C6" s="6"/>
      <c r="D6" s="6"/>
      <c r="E6" s="4"/>
      <c r="F6" s="6"/>
    </row>
    <row r="7" spans="1:6" ht="15">
      <c r="A7" s="35"/>
      <c r="B7" s="73"/>
      <c r="C7" s="74"/>
      <c r="D7" s="75"/>
      <c r="E7" s="76"/>
      <c r="F7" s="76"/>
    </row>
    <row r="8" spans="1:7" ht="12.75">
      <c r="A8" s="77"/>
      <c r="B8" s="78"/>
      <c r="C8" s="78"/>
      <c r="D8" s="75"/>
      <c r="E8" s="79"/>
      <c r="F8" s="80" t="s">
        <v>72</v>
      </c>
      <c r="G8" s="57"/>
    </row>
    <row r="9" spans="1:7" ht="25.5">
      <c r="A9" s="81" t="s">
        <v>166</v>
      </c>
      <c r="B9" s="81" t="s">
        <v>2</v>
      </c>
      <c r="C9" s="81" t="s">
        <v>5</v>
      </c>
      <c r="D9" s="81" t="s">
        <v>167</v>
      </c>
      <c r="E9" s="81" t="s">
        <v>2</v>
      </c>
      <c r="F9" s="81" t="s">
        <v>5</v>
      </c>
      <c r="G9" s="57"/>
    </row>
    <row r="10" spans="1:7" ht="12.75">
      <c r="A10" s="82" t="s">
        <v>6</v>
      </c>
      <c r="B10" s="82">
        <v>1</v>
      </c>
      <c r="C10" s="82">
        <v>2</v>
      </c>
      <c r="D10" s="82" t="s">
        <v>6</v>
      </c>
      <c r="E10" s="82">
        <v>1</v>
      </c>
      <c r="F10" s="82">
        <v>2</v>
      </c>
      <c r="G10" s="57"/>
    </row>
    <row r="11" spans="1:7" ht="18" customHeight="1">
      <c r="A11" s="83" t="s">
        <v>168</v>
      </c>
      <c r="B11" s="84"/>
      <c r="C11" s="84"/>
      <c r="D11" s="83" t="s">
        <v>169</v>
      </c>
      <c r="E11" s="260"/>
      <c r="F11" s="85"/>
      <c r="G11" s="57"/>
    </row>
    <row r="12" spans="1:7" s="89" customFormat="1" ht="12">
      <c r="A12" s="86" t="s">
        <v>170</v>
      </c>
      <c r="B12" s="87"/>
      <c r="C12" s="87"/>
      <c r="D12" s="86" t="s">
        <v>171</v>
      </c>
      <c r="E12" s="87"/>
      <c r="F12" s="87"/>
      <c r="G12" s="88"/>
    </row>
    <row r="13" spans="1:7" s="92" customFormat="1" ht="12.75">
      <c r="A13" s="90" t="s">
        <v>172</v>
      </c>
      <c r="B13" s="90"/>
      <c r="C13" s="90"/>
      <c r="D13" s="90" t="s">
        <v>173</v>
      </c>
      <c r="E13" s="262">
        <v>7015</v>
      </c>
      <c r="F13" s="90"/>
      <c r="G13" s="91"/>
    </row>
    <row r="14" spans="1:7" s="92" customFormat="1" ht="23.25" customHeight="1">
      <c r="A14" s="90" t="s">
        <v>174</v>
      </c>
      <c r="B14" s="247">
        <v>727909</v>
      </c>
      <c r="C14" s="249"/>
      <c r="D14" s="90" t="s">
        <v>175</v>
      </c>
      <c r="E14" s="247">
        <v>1135749</v>
      </c>
      <c r="F14" s="249"/>
      <c r="G14" s="91"/>
    </row>
    <row r="15" spans="1:7" s="92" customFormat="1" ht="12.75">
      <c r="A15" s="90" t="s">
        <v>176</v>
      </c>
      <c r="B15" s="247">
        <v>726515</v>
      </c>
      <c r="C15" s="249"/>
      <c r="D15" s="90" t="s">
        <v>177</v>
      </c>
      <c r="E15" s="247">
        <v>1133562</v>
      </c>
      <c r="F15" s="249"/>
      <c r="G15" s="91"/>
    </row>
    <row r="16" spans="1:7" s="92" customFormat="1" ht="24">
      <c r="A16" s="90" t="s">
        <v>178</v>
      </c>
      <c r="B16" s="247">
        <v>5</v>
      </c>
      <c r="C16" s="249"/>
      <c r="D16" s="90" t="s">
        <v>179</v>
      </c>
      <c r="E16" s="247"/>
      <c r="F16" s="249"/>
      <c r="G16" s="91"/>
    </row>
    <row r="17" spans="1:7" s="92" customFormat="1" ht="12.75">
      <c r="A17" s="90" t="s">
        <v>180</v>
      </c>
      <c r="B17" s="247">
        <v>2220</v>
      </c>
      <c r="C17" s="249"/>
      <c r="D17" s="93" t="s">
        <v>181</v>
      </c>
      <c r="E17" s="247">
        <v>29020</v>
      </c>
      <c r="F17" s="249"/>
      <c r="G17" s="91"/>
    </row>
    <row r="18" spans="1:6" s="92" customFormat="1" ht="12.75">
      <c r="A18" s="94" t="s">
        <v>182</v>
      </c>
      <c r="B18" s="248">
        <f>B13+B14+B16+B17</f>
        <v>730134</v>
      </c>
      <c r="C18" s="249"/>
      <c r="D18" s="90" t="s">
        <v>183</v>
      </c>
      <c r="E18" s="247">
        <v>225860</v>
      </c>
      <c r="F18" s="249"/>
    </row>
    <row r="19" spans="1:6" s="92" customFormat="1" ht="12.75">
      <c r="A19" s="90"/>
      <c r="B19" s="249"/>
      <c r="C19" s="249"/>
      <c r="D19" s="94" t="s">
        <v>182</v>
      </c>
      <c r="E19" s="248">
        <f>E13+E14+E16+E17+E18</f>
        <v>1397644</v>
      </c>
      <c r="F19" s="249"/>
    </row>
    <row r="20" spans="1:6" s="92" customFormat="1" ht="12">
      <c r="A20" s="95" t="s">
        <v>184</v>
      </c>
      <c r="B20" s="249"/>
      <c r="C20" s="249"/>
      <c r="D20" s="90"/>
      <c r="E20" s="249"/>
      <c r="F20" s="249"/>
    </row>
    <row r="21" spans="1:6" s="92" customFormat="1" ht="12">
      <c r="A21" s="96" t="s">
        <v>185</v>
      </c>
      <c r="B21" s="249"/>
      <c r="C21" s="249"/>
      <c r="D21" s="95" t="s">
        <v>186</v>
      </c>
      <c r="E21" s="249"/>
      <c r="F21" s="249"/>
    </row>
    <row r="22" spans="1:6" s="92" customFormat="1" ht="12.75">
      <c r="A22" s="90" t="s">
        <v>187</v>
      </c>
      <c r="B22" s="247">
        <v>44990</v>
      </c>
      <c r="C22" s="249"/>
      <c r="D22" s="90"/>
      <c r="E22" s="249"/>
      <c r="F22" s="249"/>
    </row>
    <row r="23" spans="1:6" s="92" customFormat="1" ht="12">
      <c r="A23" s="90" t="s">
        <v>188</v>
      </c>
      <c r="B23" s="249"/>
      <c r="C23" s="249"/>
      <c r="D23" s="95"/>
      <c r="E23" s="249"/>
      <c r="F23" s="249"/>
    </row>
    <row r="24" spans="1:6" s="92" customFormat="1" ht="24">
      <c r="A24" s="90" t="s">
        <v>189</v>
      </c>
      <c r="B24" s="249"/>
      <c r="C24" s="249"/>
      <c r="D24" s="90"/>
      <c r="E24" s="249"/>
      <c r="F24" s="249"/>
    </row>
    <row r="25" spans="1:6" s="92" customFormat="1" ht="12">
      <c r="A25" s="90" t="s">
        <v>183</v>
      </c>
      <c r="B25" s="249"/>
      <c r="C25" s="249"/>
      <c r="D25" s="94" t="s">
        <v>27</v>
      </c>
      <c r="E25" s="249"/>
      <c r="F25" s="249"/>
    </row>
    <row r="26" spans="1:6" s="92" customFormat="1" ht="12.75">
      <c r="A26" s="94" t="s">
        <v>27</v>
      </c>
      <c r="B26" s="248">
        <f>SUM(B21:B25)</f>
        <v>44990</v>
      </c>
      <c r="C26" s="249"/>
      <c r="D26" s="94"/>
      <c r="E26" s="249"/>
      <c r="F26" s="249"/>
    </row>
    <row r="27" spans="1:6" s="92" customFormat="1" ht="12">
      <c r="A27" s="94"/>
      <c r="B27" s="249"/>
      <c r="C27" s="249"/>
      <c r="D27" s="95"/>
      <c r="E27" s="249"/>
      <c r="F27" s="249"/>
    </row>
    <row r="28" spans="1:6" s="92" customFormat="1" ht="12.75" customHeight="1">
      <c r="A28" s="95" t="s">
        <v>190</v>
      </c>
      <c r="B28" s="248">
        <f>B18+B26</f>
        <v>775124</v>
      </c>
      <c r="C28" s="249"/>
      <c r="D28" s="95" t="s">
        <v>191</v>
      </c>
      <c r="E28" s="248">
        <f>E19+E25</f>
        <v>1397644</v>
      </c>
      <c r="F28" s="249"/>
    </row>
    <row r="29" spans="1:6" s="92" customFormat="1" ht="13.5" customHeight="1">
      <c r="A29" s="95" t="s">
        <v>192</v>
      </c>
      <c r="B29" s="248">
        <f>E28-B28</f>
        <v>622520</v>
      </c>
      <c r="C29" s="249"/>
      <c r="D29" s="95" t="s">
        <v>193</v>
      </c>
      <c r="E29" s="249"/>
      <c r="F29" s="249"/>
    </row>
    <row r="30" spans="1:6" s="92" customFormat="1" ht="14.25" customHeight="1">
      <c r="A30" s="95" t="s">
        <v>194</v>
      </c>
      <c r="B30" s="248"/>
      <c r="C30" s="249"/>
      <c r="D30" s="95" t="s">
        <v>195</v>
      </c>
      <c r="E30" s="249"/>
      <c r="F30" s="249"/>
    </row>
    <row r="31" spans="1:6" s="92" customFormat="1" ht="13.5" customHeight="1">
      <c r="A31" s="97" t="s">
        <v>196</v>
      </c>
      <c r="B31" s="248">
        <f>B28+B30</f>
        <v>775124</v>
      </c>
      <c r="C31" s="249"/>
      <c r="D31" s="95" t="s">
        <v>197</v>
      </c>
      <c r="E31" s="248">
        <f>E28+E30</f>
        <v>1397644</v>
      </c>
      <c r="F31" s="249"/>
    </row>
    <row r="32" spans="1:6" s="92" customFormat="1" ht="17.25" customHeight="1">
      <c r="A32" s="95" t="s">
        <v>198</v>
      </c>
      <c r="B32" s="248">
        <f>B29-B30</f>
        <v>622520</v>
      </c>
      <c r="C32" s="249"/>
      <c r="D32" s="95" t="s">
        <v>199</v>
      </c>
      <c r="E32" s="249"/>
      <c r="F32" s="249"/>
    </row>
    <row r="33" spans="1:6" s="92" customFormat="1" ht="15.75" customHeight="1">
      <c r="A33" s="95" t="s">
        <v>200</v>
      </c>
      <c r="B33" s="249"/>
      <c r="C33" s="249"/>
      <c r="D33" s="299"/>
      <c r="E33" s="249"/>
      <c r="F33" s="249"/>
    </row>
    <row r="34" spans="1:6" s="92" customFormat="1" ht="15.75" customHeight="1">
      <c r="A34" s="90" t="s">
        <v>201</v>
      </c>
      <c r="B34" s="249"/>
      <c r="C34" s="249"/>
      <c r="D34" s="300"/>
      <c r="E34" s="249"/>
      <c r="F34" s="249"/>
    </row>
    <row r="35" spans="1:6" s="92" customFormat="1" ht="15.75" customHeight="1">
      <c r="A35" s="90" t="s">
        <v>202</v>
      </c>
      <c r="B35" s="249"/>
      <c r="C35" s="249"/>
      <c r="D35" s="300"/>
      <c r="E35" s="249"/>
      <c r="F35" s="249"/>
    </row>
    <row r="36" spans="1:6" s="92" customFormat="1" ht="15.75" customHeight="1">
      <c r="A36" s="94" t="s">
        <v>203</v>
      </c>
      <c r="B36" s="248"/>
      <c r="C36" s="249"/>
      <c r="D36" s="300"/>
      <c r="E36" s="249"/>
      <c r="F36" s="249"/>
    </row>
    <row r="37" spans="1:6" s="92" customFormat="1" ht="15" customHeight="1">
      <c r="A37" s="95" t="s">
        <v>204</v>
      </c>
      <c r="B37" s="248">
        <f>B32-B36</f>
        <v>622520</v>
      </c>
      <c r="C37" s="249"/>
      <c r="D37" s="95" t="s">
        <v>205</v>
      </c>
      <c r="E37" s="249"/>
      <c r="F37" s="249"/>
    </row>
    <row r="38" spans="1:6" s="92" customFormat="1" ht="17.25" customHeight="1">
      <c r="A38" s="97" t="s">
        <v>206</v>
      </c>
      <c r="B38" s="248">
        <f>B31+B37+B36</f>
        <v>1397644</v>
      </c>
      <c r="C38" s="249"/>
      <c r="D38" s="95" t="s">
        <v>207</v>
      </c>
      <c r="E38" s="248">
        <f>E31</f>
        <v>1397644</v>
      </c>
      <c r="F38" s="249"/>
    </row>
    <row r="39" s="92" customFormat="1" ht="12"/>
    <row r="40" s="92" customFormat="1" ht="12.75" customHeight="1">
      <c r="A40" s="9" t="s">
        <v>481</v>
      </c>
    </row>
    <row r="41" s="92" customFormat="1" ht="12"/>
    <row r="42" s="92" customFormat="1" ht="12"/>
    <row r="43" s="92" customFormat="1" ht="12.75" customHeight="1">
      <c r="B43" s="186"/>
    </row>
    <row r="44" spans="1:7" s="92" customFormat="1" ht="12.75">
      <c r="A44" s="204" t="s">
        <v>328</v>
      </c>
      <c r="B44" s="88"/>
      <c r="D44" s="227" t="s">
        <v>369</v>
      </c>
      <c r="E44" s="227"/>
      <c r="F44" s="227"/>
      <c r="G44" s="227"/>
    </row>
    <row r="45" spans="1:7" s="92" customFormat="1" ht="12">
      <c r="A45" s="88"/>
      <c r="B45" s="88"/>
      <c r="D45" s="203"/>
      <c r="E45" s="203"/>
      <c r="F45" s="203"/>
      <c r="G45" s="89"/>
    </row>
    <row r="46" spans="1:6" s="89" customFormat="1" ht="12">
      <c r="A46" s="89" t="s">
        <v>371</v>
      </c>
      <c r="D46" s="203" t="s">
        <v>372</v>
      </c>
      <c r="F46" s="203"/>
    </row>
    <row r="47" s="89" customFormat="1" ht="12"/>
    <row r="48" s="89" customFormat="1" ht="12"/>
    <row r="49" s="89" customFormat="1" ht="12"/>
    <row r="50" s="89" customFormat="1" ht="12"/>
    <row r="51" s="89" customFormat="1" ht="12"/>
    <row r="52" s="89" customFormat="1" ht="12"/>
    <row r="53" s="89" customFormat="1" ht="12"/>
    <row r="54" s="89" customFormat="1" ht="12"/>
    <row r="55" s="89" customFormat="1" ht="12"/>
    <row r="56" s="89" customFormat="1" ht="12.75">
      <c r="A56" s="8"/>
    </row>
  </sheetData>
  <mergeCells count="4">
    <mergeCell ref="D33:D36"/>
    <mergeCell ref="E1:F1"/>
    <mergeCell ref="C3:D3"/>
    <mergeCell ref="E5:G5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7">
      <selection activeCell="A54" sqref="A54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04" t="s">
        <v>70</v>
      </c>
      <c r="F1" s="304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05" t="s">
        <v>71</v>
      </c>
      <c r="B3" s="306"/>
      <c r="C3" s="306"/>
      <c r="D3" s="306"/>
      <c r="E3" s="306"/>
      <c r="F3" s="306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4.25" customHeight="1">
      <c r="A6" s="25" t="s">
        <v>377</v>
      </c>
      <c r="B6" s="26"/>
      <c r="C6" s="2"/>
      <c r="D6" s="2"/>
      <c r="E6" s="296" t="s">
        <v>396</v>
      </c>
      <c r="F6" s="296"/>
      <c r="G6" s="296"/>
    </row>
    <row r="7" spans="1:7" ht="15">
      <c r="A7" s="25" t="s">
        <v>480</v>
      </c>
      <c r="B7" s="26"/>
      <c r="C7" s="6"/>
      <c r="D7" s="6"/>
      <c r="E7" s="4"/>
      <c r="F7" s="36"/>
      <c r="G7" s="27"/>
    </row>
    <row r="8" spans="1:7" ht="12.75">
      <c r="A8" s="34"/>
      <c r="B8" s="35"/>
      <c r="C8" s="37"/>
      <c r="D8" s="38"/>
      <c r="E8" s="27"/>
      <c r="F8" s="27"/>
      <c r="G8" s="39"/>
    </row>
    <row r="9" spans="1:7" ht="12.75">
      <c r="A9" s="34"/>
      <c r="B9" s="35"/>
      <c r="C9" s="37"/>
      <c r="D9" s="38"/>
      <c r="E9" s="27"/>
      <c r="F9" s="27"/>
      <c r="G9" s="40" t="s">
        <v>72</v>
      </c>
    </row>
    <row r="10" spans="1:7" ht="13.5" customHeight="1">
      <c r="A10" s="307" t="s">
        <v>73</v>
      </c>
      <c r="B10" s="307" t="s">
        <v>4</v>
      </c>
      <c r="C10" s="307"/>
      <c r="D10" s="307"/>
      <c r="E10" s="307" t="s">
        <v>5</v>
      </c>
      <c r="F10" s="307"/>
      <c r="G10" s="307"/>
    </row>
    <row r="11" spans="1:7" ht="18" customHeight="1">
      <c r="A11" s="308"/>
      <c r="B11" s="41" t="s">
        <v>74</v>
      </c>
      <c r="C11" s="41" t="s">
        <v>75</v>
      </c>
      <c r="D11" s="41" t="s">
        <v>76</v>
      </c>
      <c r="E11" s="41" t="s">
        <v>74</v>
      </c>
      <c r="F11" s="41" t="s">
        <v>75</v>
      </c>
      <c r="G11" s="41" t="s">
        <v>76</v>
      </c>
    </row>
    <row r="12" spans="1:7" s="43" customFormat="1" ht="12">
      <c r="A12" s="42" t="s">
        <v>6</v>
      </c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</row>
    <row r="13" spans="1:7" ht="25.5">
      <c r="A13" s="44" t="s">
        <v>77</v>
      </c>
      <c r="B13" s="223"/>
      <c r="C13" s="223"/>
      <c r="D13" s="223"/>
      <c r="E13" s="45"/>
      <c r="F13" s="45"/>
      <c r="G13" s="45"/>
    </row>
    <row r="14" spans="1:7" ht="12.75">
      <c r="A14" s="46" t="s">
        <v>78</v>
      </c>
      <c r="B14" s="223">
        <v>1235975</v>
      </c>
      <c r="C14" s="223">
        <v>5046050</v>
      </c>
      <c r="D14" s="223">
        <f>B14-C14</f>
        <v>-3810075</v>
      </c>
      <c r="E14" s="45"/>
      <c r="F14" s="45"/>
      <c r="G14" s="45"/>
    </row>
    <row r="15" spans="1:7" ht="12.75">
      <c r="A15" s="46" t="s">
        <v>79</v>
      </c>
      <c r="B15" s="223"/>
      <c r="C15" s="223"/>
      <c r="D15" s="223"/>
      <c r="E15" s="45"/>
      <c r="F15" s="45"/>
      <c r="G15" s="45"/>
    </row>
    <row r="16" spans="1:7" ht="12.75">
      <c r="A16" s="47" t="s">
        <v>80</v>
      </c>
      <c r="B16" s="223">
        <v>23975</v>
      </c>
      <c r="C16" s="223">
        <v>72177</v>
      </c>
      <c r="D16" s="223">
        <f>B16-C16</f>
        <v>-48202</v>
      </c>
      <c r="E16" s="45"/>
      <c r="F16" s="45"/>
      <c r="G16" s="45"/>
    </row>
    <row r="17" spans="1:7" ht="12.75">
      <c r="A17" s="46" t="s">
        <v>81</v>
      </c>
      <c r="B17" s="244">
        <v>7014</v>
      </c>
      <c r="C17" s="223"/>
      <c r="D17" s="223"/>
      <c r="E17" s="45"/>
      <c r="F17" s="45"/>
      <c r="G17" s="45"/>
    </row>
    <row r="18" spans="1:7" ht="12.75">
      <c r="A18" s="46" t="s">
        <v>82</v>
      </c>
      <c r="B18" s="223"/>
      <c r="C18" s="223"/>
      <c r="D18" s="223"/>
      <c r="E18" s="45"/>
      <c r="F18" s="45"/>
      <c r="G18" s="45"/>
    </row>
    <row r="19" spans="1:7" ht="12.75">
      <c r="A19" s="46" t="s">
        <v>83</v>
      </c>
      <c r="B19" s="223"/>
      <c r="C19" s="223"/>
      <c r="D19" s="223"/>
      <c r="E19" s="45"/>
      <c r="F19" s="45"/>
      <c r="G19" s="45"/>
    </row>
    <row r="20" spans="1:7" ht="25.5">
      <c r="A20" s="44" t="s">
        <v>84</v>
      </c>
      <c r="B20" s="224">
        <f>SUM(B14:B19)</f>
        <v>1266964</v>
      </c>
      <c r="C20" s="224">
        <f>SUM(C14:C19)</f>
        <v>5118227</v>
      </c>
      <c r="D20" s="224">
        <f>B20-C20</f>
        <v>-3851263</v>
      </c>
      <c r="E20" s="45"/>
      <c r="F20" s="45"/>
      <c r="G20" s="45"/>
    </row>
    <row r="21" spans="1:7" ht="25.5">
      <c r="A21" s="48" t="s">
        <v>85</v>
      </c>
      <c r="B21" s="223"/>
      <c r="C21" s="223"/>
      <c r="D21" s="223"/>
      <c r="E21" s="45"/>
      <c r="F21" s="45"/>
      <c r="G21" s="45"/>
    </row>
    <row r="22" spans="1:7" ht="12.75">
      <c r="A22" s="46" t="s">
        <v>86</v>
      </c>
      <c r="B22" s="223"/>
      <c r="C22" s="223"/>
      <c r="D22" s="223"/>
      <c r="E22" s="45"/>
      <c r="F22" s="45"/>
      <c r="G22" s="45"/>
    </row>
    <row r="23" spans="1:7" ht="12.75">
      <c r="A23" s="46" t="s">
        <v>87</v>
      </c>
      <c r="B23" s="223"/>
      <c r="C23" s="223"/>
      <c r="D23" s="223"/>
      <c r="E23" s="45"/>
      <c r="F23" s="45"/>
      <c r="G23" s="45"/>
    </row>
    <row r="24" spans="1:7" ht="12.75">
      <c r="A24" s="46" t="s">
        <v>80</v>
      </c>
      <c r="B24" s="223"/>
      <c r="C24" s="223"/>
      <c r="D24" s="223"/>
      <c r="E24" s="45"/>
      <c r="F24" s="45"/>
      <c r="G24" s="45"/>
    </row>
    <row r="25" spans="1:7" ht="12.75">
      <c r="A25" s="46" t="s">
        <v>88</v>
      </c>
      <c r="B25" s="223"/>
      <c r="C25" s="223"/>
      <c r="D25" s="223"/>
      <c r="E25" s="45"/>
      <c r="F25" s="45"/>
      <c r="G25" s="45"/>
    </row>
    <row r="26" spans="1:7" ht="12.75">
      <c r="A26" s="46" t="s">
        <v>82</v>
      </c>
      <c r="B26" s="223"/>
      <c r="C26" s="223"/>
      <c r="D26" s="223"/>
      <c r="E26" s="45"/>
      <c r="F26" s="45"/>
      <c r="G26" s="45"/>
    </row>
    <row r="27" spans="1:7" ht="12.75">
      <c r="A27" s="46" t="s">
        <v>89</v>
      </c>
      <c r="B27" s="223"/>
      <c r="C27" s="223"/>
      <c r="D27" s="223"/>
      <c r="E27" s="45"/>
      <c r="F27" s="45"/>
      <c r="G27" s="45"/>
    </row>
    <row r="28" spans="1:7" ht="12.75">
      <c r="A28" s="46" t="s">
        <v>90</v>
      </c>
      <c r="B28" s="223"/>
      <c r="C28" s="223"/>
      <c r="D28" s="223"/>
      <c r="E28" s="45"/>
      <c r="F28" s="45"/>
      <c r="G28" s="45"/>
    </row>
    <row r="29" spans="1:7" ht="25.5">
      <c r="A29" s="46" t="s">
        <v>91</v>
      </c>
      <c r="B29" s="223"/>
      <c r="C29" s="223"/>
      <c r="D29" s="223"/>
      <c r="E29" s="45"/>
      <c r="F29" s="45"/>
      <c r="G29" s="45"/>
    </row>
    <row r="30" spans="1:7" ht="25.5">
      <c r="A30" s="44" t="s">
        <v>92</v>
      </c>
      <c r="B30" s="223"/>
      <c r="C30" s="223"/>
      <c r="D30" s="223"/>
      <c r="E30" s="45"/>
      <c r="F30" s="45"/>
      <c r="G30" s="45"/>
    </row>
    <row r="31" spans="1:7" ht="12.75">
      <c r="A31" s="44" t="s">
        <v>93</v>
      </c>
      <c r="B31" s="223"/>
      <c r="C31" s="223"/>
      <c r="D31" s="223"/>
      <c r="E31" s="45"/>
      <c r="F31" s="45"/>
      <c r="G31" s="45"/>
    </row>
    <row r="32" spans="1:7" ht="12.75">
      <c r="A32" s="46" t="s">
        <v>94</v>
      </c>
      <c r="B32" s="223">
        <v>4873307</v>
      </c>
      <c r="C32" s="223">
        <v>22945</v>
      </c>
      <c r="D32" s="223">
        <f>B32-C32</f>
        <v>4850362</v>
      </c>
      <c r="E32" s="45"/>
      <c r="F32" s="45"/>
      <c r="G32" s="45"/>
    </row>
    <row r="33" spans="1:7" ht="12.75">
      <c r="A33" s="46" t="s">
        <v>95</v>
      </c>
      <c r="B33" s="223"/>
      <c r="C33" s="223"/>
      <c r="D33" s="223"/>
      <c r="E33" s="45"/>
      <c r="F33" s="45"/>
      <c r="G33" s="45"/>
    </row>
    <row r="34" spans="1:7" ht="12.75">
      <c r="A34" s="46" t="s">
        <v>96</v>
      </c>
      <c r="B34" s="223"/>
      <c r="C34" s="223"/>
      <c r="D34" s="223"/>
      <c r="E34" s="45"/>
      <c r="F34" s="45"/>
      <c r="G34" s="45"/>
    </row>
    <row r="35" spans="1:7" ht="12.75">
      <c r="A35" s="46" t="s">
        <v>97</v>
      </c>
      <c r="B35" s="223"/>
      <c r="C35" s="223"/>
      <c r="D35" s="223"/>
      <c r="E35" s="45"/>
      <c r="F35" s="45"/>
      <c r="G35" s="45"/>
    </row>
    <row r="36" spans="1:7" ht="12.75">
      <c r="A36" s="46" t="s">
        <v>82</v>
      </c>
      <c r="B36" s="223"/>
      <c r="C36" s="223"/>
      <c r="D36" s="223"/>
      <c r="E36" s="45"/>
      <c r="F36" s="45"/>
      <c r="G36" s="45"/>
    </row>
    <row r="37" spans="1:7" ht="12.75">
      <c r="A37" s="46" t="s">
        <v>98</v>
      </c>
      <c r="B37" s="223"/>
      <c r="C37" s="223"/>
      <c r="D37" s="223"/>
      <c r="E37" s="45"/>
      <c r="F37" s="45"/>
      <c r="G37" s="45"/>
    </row>
    <row r="38" spans="1:7" ht="12.75">
      <c r="A38" s="44" t="s">
        <v>99</v>
      </c>
      <c r="B38" s="224">
        <f>SUM(B32:B37)</f>
        <v>4873307</v>
      </c>
      <c r="C38" s="224">
        <f>SUM(C32:C37)</f>
        <v>22945</v>
      </c>
      <c r="D38" s="224">
        <f>SUM(D32:D37)</f>
        <v>4850362</v>
      </c>
      <c r="E38" s="45"/>
      <c r="F38" s="45"/>
      <c r="G38" s="45"/>
    </row>
    <row r="39" spans="1:7" ht="12.75">
      <c r="A39" s="44" t="s">
        <v>100</v>
      </c>
      <c r="B39" s="224">
        <f>SUM(B20,B30,B38)</f>
        <v>6140271</v>
      </c>
      <c r="C39" s="224">
        <f>SUM(C20,C30,C38)</f>
        <v>5141172</v>
      </c>
      <c r="D39" s="224">
        <f>B39-C39</f>
        <v>999099</v>
      </c>
      <c r="E39" s="45"/>
      <c r="F39" s="45"/>
      <c r="G39" s="45"/>
    </row>
    <row r="40" spans="1:7" ht="12.75">
      <c r="A40" s="44" t="s">
        <v>101</v>
      </c>
      <c r="B40" s="223"/>
      <c r="C40" s="223"/>
      <c r="D40" s="223"/>
      <c r="E40" s="45"/>
      <c r="F40" s="45"/>
      <c r="G40" s="45"/>
    </row>
    <row r="41" spans="1:7" ht="12.75">
      <c r="A41" s="48" t="s">
        <v>102</v>
      </c>
      <c r="B41" s="223"/>
      <c r="C41" s="223"/>
      <c r="D41" s="224">
        <f>D39+D40</f>
        <v>999099</v>
      </c>
      <c r="E41" s="45"/>
      <c r="F41" s="45"/>
      <c r="G41" s="45"/>
    </row>
    <row r="42" spans="1:7" ht="12.75">
      <c r="A42" s="46" t="s">
        <v>103</v>
      </c>
      <c r="B42" s="223"/>
      <c r="C42" s="223"/>
      <c r="D42" s="223">
        <v>443409</v>
      </c>
      <c r="E42" s="45"/>
      <c r="F42" s="45"/>
      <c r="G42" s="45"/>
    </row>
    <row r="43" spans="1:7" ht="12.75">
      <c r="A43" s="49"/>
      <c r="B43" s="50"/>
      <c r="C43" s="50"/>
      <c r="D43" s="50"/>
      <c r="E43" s="50"/>
      <c r="F43" s="50"/>
      <c r="G43" s="50"/>
    </row>
    <row r="44" spans="1:7" ht="12.75">
      <c r="A44" s="9" t="s">
        <v>481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204" t="s">
        <v>328</v>
      </c>
      <c r="C49" s="186"/>
      <c r="D49" s="27"/>
      <c r="E49" s="26"/>
      <c r="F49" s="303" t="s">
        <v>369</v>
      </c>
      <c r="G49" s="303"/>
      <c r="H49" s="303"/>
    </row>
    <row r="50" spans="2:6" ht="12.75">
      <c r="B50" s="88"/>
      <c r="C50" s="88"/>
      <c r="F50" s="203"/>
    </row>
    <row r="51" spans="2:6" ht="12.75">
      <c r="B51" s="88"/>
      <c r="C51" s="88" t="s">
        <v>367</v>
      </c>
      <c r="F51" s="203" t="s">
        <v>372</v>
      </c>
    </row>
  </sheetData>
  <mergeCells count="7">
    <mergeCell ref="F49:H49"/>
    <mergeCell ref="E1:F1"/>
    <mergeCell ref="A3:F3"/>
    <mergeCell ref="A10:A11"/>
    <mergeCell ref="B10:D10"/>
    <mergeCell ref="E10:G10"/>
    <mergeCell ref="E6:G6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4">
      <selection activeCell="K36" sqref="K36"/>
    </sheetView>
  </sheetViews>
  <sheetFormatPr defaultColWidth="9.140625" defaultRowHeight="12.75"/>
  <cols>
    <col min="1" max="1" width="25.421875" style="22" customWidth="1"/>
    <col min="2" max="2" width="8.7109375" style="22" customWidth="1"/>
    <col min="3" max="3" width="11.421875" style="22" customWidth="1"/>
    <col min="4" max="4" width="10.574218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98"/>
      <c r="I1" s="98" t="s">
        <v>208</v>
      </c>
      <c r="J1" s="98"/>
      <c r="K1" s="98"/>
    </row>
    <row r="3" spans="1:11" ht="19.5" customHeight="1">
      <c r="A3" s="291" t="s">
        <v>209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2.75">
      <c r="A4" s="99"/>
      <c r="B4" s="100"/>
      <c r="C4" s="100"/>
      <c r="D4" s="100"/>
      <c r="E4" s="100"/>
      <c r="F4" s="100"/>
      <c r="G4" s="100"/>
      <c r="H4" s="100"/>
      <c r="I4" s="100"/>
      <c r="J4" s="101"/>
      <c r="K4" s="101"/>
    </row>
    <row r="5" spans="1:11" ht="14.25" customHeight="1">
      <c r="A5" s="220" t="s">
        <v>377</v>
      </c>
      <c r="B5" s="102"/>
      <c r="C5" s="102"/>
      <c r="D5" s="102"/>
      <c r="E5" s="102"/>
      <c r="F5" s="100"/>
      <c r="G5" s="100"/>
      <c r="H5" s="103"/>
      <c r="I5" s="296" t="s">
        <v>396</v>
      </c>
      <c r="J5" s="296"/>
      <c r="K5" s="296"/>
    </row>
    <row r="6" spans="1:11" ht="15">
      <c r="A6" s="220" t="s">
        <v>480</v>
      </c>
      <c r="B6" s="102"/>
      <c r="C6" s="102"/>
      <c r="D6" s="102"/>
      <c r="E6" s="104"/>
      <c r="F6" s="104"/>
      <c r="G6" s="104"/>
      <c r="H6" s="104"/>
      <c r="I6" s="104"/>
      <c r="J6" s="105"/>
      <c r="K6" s="106"/>
    </row>
    <row r="7" spans="1:11" ht="12.75">
      <c r="A7" s="107"/>
      <c r="B7" s="107"/>
      <c r="C7" s="107"/>
      <c r="D7" s="107"/>
      <c r="E7" s="108"/>
      <c r="F7" s="108"/>
      <c r="G7" s="108"/>
      <c r="H7" s="108"/>
      <c r="I7" s="108"/>
      <c r="J7" s="100"/>
      <c r="K7" s="109" t="s">
        <v>210</v>
      </c>
    </row>
    <row r="8" spans="1:11" ht="12.75">
      <c r="A8" s="311" t="s">
        <v>211</v>
      </c>
      <c r="B8" s="311" t="s">
        <v>212</v>
      </c>
      <c r="C8" s="287" t="s">
        <v>213</v>
      </c>
      <c r="D8" s="294"/>
      <c r="E8" s="294"/>
      <c r="F8" s="294"/>
      <c r="G8" s="313"/>
      <c r="H8" s="287" t="s">
        <v>214</v>
      </c>
      <c r="I8" s="289"/>
      <c r="J8" s="311" t="s">
        <v>215</v>
      </c>
      <c r="K8" s="311" t="s">
        <v>216</v>
      </c>
    </row>
    <row r="9" spans="1:11" ht="12.75" customHeight="1">
      <c r="A9" s="292"/>
      <c r="B9" s="293"/>
      <c r="C9" s="309" t="s">
        <v>442</v>
      </c>
      <c r="D9" s="311" t="s">
        <v>217</v>
      </c>
      <c r="E9" s="287" t="s">
        <v>218</v>
      </c>
      <c r="F9" s="288"/>
      <c r="G9" s="289"/>
      <c r="H9" s="311" t="s">
        <v>219</v>
      </c>
      <c r="I9" s="311" t="s">
        <v>220</v>
      </c>
      <c r="J9" s="292"/>
      <c r="K9" s="292"/>
    </row>
    <row r="10" spans="1:11" ht="25.5">
      <c r="A10" s="312"/>
      <c r="B10" s="312"/>
      <c r="C10" s="310"/>
      <c r="D10" s="312"/>
      <c r="E10" s="110" t="s">
        <v>40</v>
      </c>
      <c r="F10" s="110" t="s">
        <v>221</v>
      </c>
      <c r="G10" s="110" t="s">
        <v>20</v>
      </c>
      <c r="H10" s="290"/>
      <c r="I10" s="290"/>
      <c r="J10" s="290"/>
      <c r="K10" s="290"/>
    </row>
    <row r="11" spans="1:11" s="51" customFormat="1" ht="12.75">
      <c r="A11" s="111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1">
        <v>8</v>
      </c>
      <c r="J11" s="111">
        <v>9</v>
      </c>
      <c r="K11" s="111">
        <v>10</v>
      </c>
    </row>
    <row r="12" spans="1:11" ht="25.5">
      <c r="A12" s="112" t="s">
        <v>222</v>
      </c>
      <c r="B12" s="113"/>
      <c r="C12" s="113"/>
      <c r="D12" s="113"/>
      <c r="E12" s="113"/>
      <c r="F12" s="113"/>
      <c r="G12" s="114"/>
      <c r="H12" s="113"/>
      <c r="I12" s="113"/>
      <c r="J12" s="114"/>
      <c r="K12" s="115"/>
    </row>
    <row r="13" spans="1:11" ht="25.5">
      <c r="A13" s="112" t="s">
        <v>223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1"/>
    </row>
    <row r="14" spans="1:11" ht="25.5">
      <c r="A14" s="116" t="s">
        <v>224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1"/>
    </row>
    <row r="15" spans="1:11" ht="12.75">
      <c r="A15" s="116" t="s">
        <v>225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1"/>
    </row>
    <row r="16" spans="1:11" ht="25.5">
      <c r="A16" s="112" t="s">
        <v>226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1"/>
    </row>
    <row r="17" spans="1:12" ht="25.5">
      <c r="A17" s="112" t="s">
        <v>227</v>
      </c>
      <c r="B17" s="253">
        <f>B18-B19</f>
        <v>4488432</v>
      </c>
      <c r="C17" s="253">
        <f>C18-C19</f>
        <v>313360</v>
      </c>
      <c r="D17" s="253"/>
      <c r="E17" s="253"/>
      <c r="F17" s="253"/>
      <c r="G17" s="253"/>
      <c r="H17" s="253"/>
      <c r="I17" s="253"/>
      <c r="J17" s="253"/>
      <c r="K17" s="253">
        <f>B17+C17</f>
        <v>4801792</v>
      </c>
      <c r="L17" s="232"/>
    </row>
    <row r="18" spans="1:11" ht="12.75">
      <c r="A18" s="116" t="s">
        <v>228</v>
      </c>
      <c r="B18" s="250">
        <v>4503940</v>
      </c>
      <c r="C18" s="250">
        <v>315246</v>
      </c>
      <c r="D18" s="250"/>
      <c r="E18" s="250"/>
      <c r="F18" s="250"/>
      <c r="G18" s="250"/>
      <c r="H18" s="250"/>
      <c r="I18" s="250"/>
      <c r="J18" s="250"/>
      <c r="K18" s="250">
        <f>B18+C18</f>
        <v>4819186</v>
      </c>
    </row>
    <row r="19" spans="1:11" ht="12.75">
      <c r="A19" s="116" t="s">
        <v>229</v>
      </c>
      <c r="B19" s="250">
        <v>15508</v>
      </c>
      <c r="C19" s="250">
        <v>1886</v>
      </c>
      <c r="D19" s="250"/>
      <c r="E19" s="250"/>
      <c r="F19" s="250"/>
      <c r="G19" s="250"/>
      <c r="H19" s="250"/>
      <c r="I19" s="250"/>
      <c r="J19" s="250"/>
      <c r="K19" s="250">
        <f>B19+C19</f>
        <v>17394</v>
      </c>
    </row>
    <row r="20" spans="1:12" ht="25.5">
      <c r="A20" s="112" t="s">
        <v>230</v>
      </c>
      <c r="B20" s="254"/>
      <c r="C20" s="254"/>
      <c r="D20" s="254"/>
      <c r="E20" s="254"/>
      <c r="F20" s="254"/>
      <c r="G20" s="254"/>
      <c r="H20" s="255">
        <v>622520</v>
      </c>
      <c r="I20" s="253"/>
      <c r="J20" s="255"/>
      <c r="K20" s="253">
        <f>H20</f>
        <v>622520</v>
      </c>
      <c r="L20" s="232"/>
    </row>
    <row r="21" spans="1:11" ht="25.5">
      <c r="A21" s="116" t="s">
        <v>231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</row>
    <row r="22" spans="1:11" ht="12.75">
      <c r="A22" s="116" t="s">
        <v>232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1:11" ht="12.75">
      <c r="A23" s="116" t="s">
        <v>233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0"/>
    </row>
    <row r="24" spans="1:11" ht="12.75">
      <c r="A24" s="116" t="s">
        <v>234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1:11" ht="38.25">
      <c r="A25" s="116" t="s">
        <v>235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  <row r="26" spans="1:11" ht="12.75">
      <c r="A26" s="116" t="s">
        <v>236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0"/>
    </row>
    <row r="27" spans="1:11" ht="12.75">
      <c r="A27" s="116" t="s">
        <v>237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1:11" ht="38.25">
      <c r="A28" s="116" t="s">
        <v>238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</row>
    <row r="29" spans="1:11" ht="12.75">
      <c r="A29" s="116" t="s">
        <v>236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1:11" ht="12.75">
      <c r="A30" s="116" t="s">
        <v>237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1:11" ht="12.75">
      <c r="A31" s="116" t="s">
        <v>239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0"/>
    </row>
    <row r="32" spans="1:11" ht="12.75">
      <c r="A32" s="116" t="s">
        <v>240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1:11" ht="25.5">
      <c r="A33" s="112" t="s">
        <v>241</v>
      </c>
      <c r="B33" s="253">
        <f>B17</f>
        <v>4488432</v>
      </c>
      <c r="C33" s="253">
        <f>C17</f>
        <v>313360</v>
      </c>
      <c r="D33" s="253"/>
      <c r="E33" s="253"/>
      <c r="F33" s="253"/>
      <c r="G33" s="253"/>
      <c r="H33" s="253">
        <f>H20</f>
        <v>622520</v>
      </c>
      <c r="I33" s="253"/>
      <c r="J33" s="253"/>
      <c r="K33" s="253">
        <f>SUM(B33,C33,H33)</f>
        <v>5424312</v>
      </c>
    </row>
    <row r="34" spans="1:11" ht="38.25">
      <c r="A34" s="116" t="s">
        <v>242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1"/>
    </row>
    <row r="35" spans="1:11" ht="51">
      <c r="A35" s="116" t="s">
        <v>243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1"/>
    </row>
    <row r="36" spans="1:11" ht="25.5">
      <c r="A36" s="117" t="s">
        <v>244</v>
      </c>
      <c r="B36" s="253">
        <f>B33</f>
        <v>4488432</v>
      </c>
      <c r="C36" s="253">
        <f>C33</f>
        <v>313360</v>
      </c>
      <c r="D36" s="253"/>
      <c r="E36" s="253"/>
      <c r="F36" s="253"/>
      <c r="G36" s="253"/>
      <c r="H36" s="253">
        <f>H33</f>
        <v>622520</v>
      </c>
      <c r="I36" s="253"/>
      <c r="J36" s="253"/>
      <c r="K36" s="253">
        <f>K33</f>
        <v>5424312</v>
      </c>
    </row>
    <row r="37" spans="1:11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20"/>
    </row>
    <row r="38" spans="1:11" ht="12.75">
      <c r="A38" s="9" t="s">
        <v>481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2.75">
      <c r="A39" s="9"/>
      <c r="B39" s="119"/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ht="12.75">
      <c r="A40" s="9"/>
      <c r="B40" s="119"/>
      <c r="C40" s="119"/>
      <c r="D40" s="119"/>
      <c r="E40" s="119"/>
      <c r="F40" s="119"/>
      <c r="G40" s="119"/>
      <c r="H40" s="119"/>
      <c r="I40" s="119"/>
      <c r="J40" s="119"/>
      <c r="K40" s="120"/>
    </row>
    <row r="41" spans="1:11" ht="12.75">
      <c r="A41" s="9"/>
      <c r="B41" s="119"/>
      <c r="C41" s="119"/>
      <c r="D41" s="119"/>
      <c r="E41" s="119"/>
      <c r="F41" s="119"/>
      <c r="G41" s="119"/>
      <c r="H41" s="119"/>
      <c r="I41" s="119"/>
      <c r="J41" s="119"/>
      <c r="K41" s="120"/>
    </row>
    <row r="42" spans="2:11" ht="12.75" customHeight="1">
      <c r="B42" s="118"/>
      <c r="C42" s="204" t="s">
        <v>328</v>
      </c>
      <c r="D42" s="186"/>
      <c r="E42" s="8"/>
      <c r="F42" s="8"/>
      <c r="G42" s="303" t="s">
        <v>369</v>
      </c>
      <c r="H42" s="303"/>
      <c r="I42" s="303"/>
      <c r="J42" s="8"/>
      <c r="K42" s="227"/>
    </row>
    <row r="43" spans="3:11" ht="12.75">
      <c r="C43" s="88"/>
      <c r="D43" s="88"/>
      <c r="E43" s="8"/>
      <c r="F43" s="8"/>
      <c r="G43" s="203"/>
      <c r="H43" s="8"/>
      <c r="I43" s="8"/>
      <c r="J43" s="8"/>
      <c r="K43" s="8"/>
    </row>
    <row r="44" spans="3:11" ht="12.75">
      <c r="C44" s="88"/>
      <c r="D44" s="88" t="s">
        <v>367</v>
      </c>
      <c r="E44" s="8"/>
      <c r="F44" s="8"/>
      <c r="G44" s="203" t="s">
        <v>372</v>
      </c>
      <c r="H44" s="8"/>
      <c r="I44" s="8"/>
      <c r="J44" s="8"/>
      <c r="K44" s="8"/>
    </row>
  </sheetData>
  <mergeCells count="14">
    <mergeCell ref="I5:K5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fitToHeight="2" fitToWidth="1" horizontalDpi="300" verticalDpi="300" orientation="landscape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2"/>
  <sheetViews>
    <sheetView tabSelected="1" workbookViewId="0" topLeftCell="A19">
      <selection activeCell="A30" sqref="A30"/>
    </sheetView>
  </sheetViews>
  <sheetFormatPr defaultColWidth="9.140625" defaultRowHeight="12.75"/>
  <cols>
    <col min="1" max="1" width="32.421875" style="23" bestFit="1" customWidth="1"/>
    <col min="2" max="2" width="9.421875" style="23" customWidth="1"/>
    <col min="3" max="3" width="11.8515625" style="23" customWidth="1"/>
    <col min="4" max="4" width="11.421875" style="23" customWidth="1"/>
    <col min="5" max="5" width="8.7109375" style="23" customWidth="1"/>
    <col min="6" max="6" width="7.7109375" style="23" customWidth="1"/>
    <col min="7" max="7" width="7.28125" style="23" customWidth="1"/>
    <col min="8" max="8" width="8.57421875" style="23" customWidth="1"/>
    <col min="9" max="9" width="9.8515625" style="23" customWidth="1"/>
    <col min="10" max="10" width="9.140625" style="23" customWidth="1"/>
    <col min="11" max="11" width="8.00390625" style="23" customWidth="1"/>
    <col min="12" max="12" width="9.140625" style="23" customWidth="1"/>
    <col min="13" max="13" width="7.7109375" style="23" customWidth="1"/>
    <col min="14" max="14" width="6.8515625" style="23" customWidth="1"/>
    <col min="15" max="15" width="11.421875" style="23" customWidth="1"/>
    <col min="16" max="16" width="9.8515625" style="23" customWidth="1"/>
    <col min="17" max="16384" width="9.140625" style="23" customWidth="1"/>
  </cols>
  <sheetData>
    <row r="1" spans="13:15" ht="12.75">
      <c r="M1" s="314" t="s">
        <v>245</v>
      </c>
      <c r="N1" s="314"/>
      <c r="O1" s="314"/>
    </row>
    <row r="3" spans="1:16" ht="15">
      <c r="A3" s="121"/>
      <c r="B3" s="122"/>
      <c r="C3" s="122"/>
      <c r="D3" s="122"/>
      <c r="E3" s="122"/>
      <c r="F3" s="122"/>
      <c r="G3" s="123" t="s">
        <v>246</v>
      </c>
      <c r="H3" s="31"/>
      <c r="I3" s="122"/>
      <c r="J3" s="122"/>
      <c r="K3" s="122"/>
      <c r="L3" s="122"/>
      <c r="M3" s="122"/>
      <c r="N3" s="122"/>
      <c r="O3" s="122"/>
      <c r="P3" s="122"/>
    </row>
    <row r="4" spans="1:16" ht="14.25">
      <c r="A4" s="124"/>
      <c r="B4" s="124"/>
      <c r="C4" s="124"/>
      <c r="D4" s="124"/>
      <c r="E4" s="124"/>
      <c r="F4" s="315" t="s">
        <v>247</v>
      </c>
      <c r="G4" s="315"/>
      <c r="H4" s="315"/>
      <c r="I4" s="124"/>
      <c r="J4" s="124"/>
      <c r="K4" s="125"/>
      <c r="L4" s="125"/>
      <c r="M4" s="125"/>
      <c r="N4" s="125"/>
      <c r="O4" s="125"/>
      <c r="P4" s="125"/>
    </row>
    <row r="5" spans="1:16" ht="1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</row>
    <row r="6" spans="1:16" ht="16.5" customHeight="1">
      <c r="A6" s="220" t="s">
        <v>377</v>
      </c>
      <c r="B6" s="18"/>
      <c r="C6" s="18"/>
      <c r="D6" s="18"/>
      <c r="E6" s="18"/>
      <c r="F6" s="126"/>
      <c r="G6" s="126"/>
      <c r="H6" s="126"/>
      <c r="I6" s="126"/>
      <c r="J6" s="126"/>
      <c r="K6" s="127"/>
      <c r="L6" s="296" t="s">
        <v>396</v>
      </c>
      <c r="M6" s="296"/>
      <c r="N6" s="296"/>
      <c r="O6" s="296"/>
      <c r="P6" s="18"/>
    </row>
    <row r="7" spans="1:16" ht="15">
      <c r="A7" s="220" t="s">
        <v>480</v>
      </c>
      <c r="B7" s="221"/>
      <c r="C7" s="221"/>
      <c r="D7" s="221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76"/>
      <c r="P7" s="76"/>
    </row>
    <row r="8" spans="1:16" ht="12.75">
      <c r="A8" s="12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30"/>
      <c r="P8" s="131" t="s">
        <v>72</v>
      </c>
    </row>
    <row r="9" spans="1:16" s="133" customFormat="1" ht="39" customHeight="1">
      <c r="A9" s="316" t="s">
        <v>211</v>
      </c>
      <c r="B9" s="132" t="s">
        <v>248</v>
      </c>
      <c r="C9" s="132"/>
      <c r="D9" s="132"/>
      <c r="E9" s="132"/>
      <c r="F9" s="132" t="s">
        <v>249</v>
      </c>
      <c r="G9" s="132"/>
      <c r="H9" s="316" t="s">
        <v>250</v>
      </c>
      <c r="I9" s="132" t="s">
        <v>251</v>
      </c>
      <c r="J9" s="132"/>
      <c r="K9" s="132"/>
      <c r="L9" s="132"/>
      <c r="M9" s="132" t="s">
        <v>249</v>
      </c>
      <c r="N9" s="132"/>
      <c r="O9" s="316" t="s">
        <v>252</v>
      </c>
      <c r="P9" s="316" t="s">
        <v>253</v>
      </c>
    </row>
    <row r="10" spans="1:16" s="133" customFormat="1" ht="51">
      <c r="A10" s="317"/>
      <c r="B10" s="134" t="s">
        <v>254</v>
      </c>
      <c r="C10" s="134" t="s">
        <v>255</v>
      </c>
      <c r="D10" s="134" t="s">
        <v>256</v>
      </c>
      <c r="E10" s="134" t="s">
        <v>257</v>
      </c>
      <c r="F10" s="134" t="s">
        <v>228</v>
      </c>
      <c r="G10" s="134" t="s">
        <v>229</v>
      </c>
      <c r="H10" s="317"/>
      <c r="I10" s="134" t="s">
        <v>254</v>
      </c>
      <c r="J10" s="134" t="s">
        <v>258</v>
      </c>
      <c r="K10" s="134" t="s">
        <v>259</v>
      </c>
      <c r="L10" s="134" t="s">
        <v>260</v>
      </c>
      <c r="M10" s="134" t="s">
        <v>228</v>
      </c>
      <c r="N10" s="134" t="s">
        <v>229</v>
      </c>
      <c r="O10" s="317"/>
      <c r="P10" s="317"/>
    </row>
    <row r="11" spans="1:16" s="133" customFormat="1" ht="12.75">
      <c r="A11" s="135" t="s">
        <v>6</v>
      </c>
      <c r="B11" s="134">
        <v>1</v>
      </c>
      <c r="C11" s="134">
        <v>2</v>
      </c>
      <c r="D11" s="134">
        <v>3</v>
      </c>
      <c r="E11" s="134">
        <v>4</v>
      </c>
      <c r="F11" s="134">
        <v>5</v>
      </c>
      <c r="G11" s="134">
        <v>6</v>
      </c>
      <c r="H11" s="134">
        <v>7</v>
      </c>
      <c r="I11" s="134">
        <v>8</v>
      </c>
      <c r="J11" s="134">
        <v>9</v>
      </c>
      <c r="K11" s="134">
        <v>10</v>
      </c>
      <c r="L11" s="134">
        <v>11</v>
      </c>
      <c r="M11" s="134">
        <v>12</v>
      </c>
      <c r="N11" s="134">
        <v>13</v>
      </c>
      <c r="O11" s="134">
        <v>14</v>
      </c>
      <c r="P11" s="134">
        <v>15</v>
      </c>
    </row>
    <row r="12" spans="1:49" ht="25.5">
      <c r="A12" s="136" t="s">
        <v>261</v>
      </c>
      <c r="B12" s="137"/>
      <c r="C12" s="137"/>
      <c r="D12" s="137"/>
      <c r="E12" s="138"/>
      <c r="F12" s="139"/>
      <c r="G12" s="139"/>
      <c r="H12" s="138"/>
      <c r="I12" s="139"/>
      <c r="J12" s="139"/>
      <c r="K12" s="139"/>
      <c r="L12" s="138"/>
      <c r="M12" s="139"/>
      <c r="N12" s="139"/>
      <c r="O12" s="138"/>
      <c r="P12" s="138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</row>
    <row r="13" spans="1:49" ht="12.75">
      <c r="A13" s="141" t="s">
        <v>31</v>
      </c>
      <c r="B13" s="142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</row>
    <row r="14" spans="1:49" ht="25.5">
      <c r="A14" s="145" t="s">
        <v>262</v>
      </c>
      <c r="B14" s="146"/>
      <c r="C14" s="146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</row>
    <row r="15" spans="1:49" ht="12.75">
      <c r="A15" s="145" t="s">
        <v>263</v>
      </c>
      <c r="B15" s="148"/>
      <c r="C15" s="148"/>
      <c r="D15" s="148"/>
      <c r="E15" s="147"/>
      <c r="F15" s="149"/>
      <c r="G15" s="149"/>
      <c r="H15" s="147"/>
      <c r="I15" s="149"/>
      <c r="J15" s="149"/>
      <c r="K15" s="149"/>
      <c r="L15" s="147"/>
      <c r="M15" s="149"/>
      <c r="N15" s="149"/>
      <c r="O15" s="147"/>
      <c r="P15" s="147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</row>
    <row r="16" spans="1:49" ht="12.75">
      <c r="A16" s="150" t="s">
        <v>264</v>
      </c>
      <c r="B16" s="148"/>
      <c r="C16" s="148"/>
      <c r="D16" s="148"/>
      <c r="E16" s="147"/>
      <c r="F16" s="149"/>
      <c r="G16" s="149"/>
      <c r="H16" s="147"/>
      <c r="I16" s="149"/>
      <c r="J16" s="149"/>
      <c r="K16" s="149"/>
      <c r="L16" s="147"/>
      <c r="M16" s="149"/>
      <c r="N16" s="149"/>
      <c r="O16" s="147"/>
      <c r="P16" s="147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</row>
    <row r="17" spans="1:49" ht="12.75">
      <c r="A17" s="145" t="s">
        <v>265</v>
      </c>
      <c r="B17" s="148"/>
      <c r="C17" s="148"/>
      <c r="D17" s="148"/>
      <c r="E17" s="147"/>
      <c r="F17" s="149"/>
      <c r="G17" s="149"/>
      <c r="H17" s="147"/>
      <c r="I17" s="149"/>
      <c r="J17" s="149"/>
      <c r="K17" s="149"/>
      <c r="L17" s="147"/>
      <c r="M17" s="149"/>
      <c r="N17" s="149"/>
      <c r="O17" s="147"/>
      <c r="P17" s="147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</row>
    <row r="18" spans="1:49" ht="16.5" customHeight="1">
      <c r="A18" s="141" t="s">
        <v>22</v>
      </c>
      <c r="B18" s="148"/>
      <c r="C18" s="148"/>
      <c r="D18" s="148"/>
      <c r="E18" s="147"/>
      <c r="F18" s="149"/>
      <c r="G18" s="149"/>
      <c r="H18" s="147"/>
      <c r="I18" s="149"/>
      <c r="J18" s="149"/>
      <c r="K18" s="149"/>
      <c r="L18" s="147"/>
      <c r="M18" s="149"/>
      <c r="N18" s="149"/>
      <c r="O18" s="147"/>
      <c r="P18" s="147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</row>
    <row r="19" spans="1:49" ht="12.75">
      <c r="A19" s="151" t="s">
        <v>266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</row>
    <row r="20" spans="1:49" s="156" customFormat="1" ht="46.5" customHeight="1">
      <c r="A20" s="152" t="s">
        <v>267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</row>
    <row r="21" spans="1:49" s="156" customFormat="1" ht="12.75">
      <c r="A21" s="157" t="s">
        <v>268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</row>
    <row r="22" spans="1:49" s="156" customFormat="1" ht="12.75">
      <c r="A22" s="157" t="s">
        <v>269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</row>
    <row r="23" spans="1:49" s="156" customFormat="1" ht="12.75">
      <c r="A23" s="157" t="s">
        <v>270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</row>
    <row r="24" spans="1:49" s="156" customFormat="1" ht="12.75">
      <c r="A24" s="157" t="s">
        <v>180</v>
      </c>
      <c r="B24" s="149"/>
      <c r="C24" s="149"/>
      <c r="D24" s="149"/>
      <c r="E24" s="153"/>
      <c r="F24" s="149"/>
      <c r="G24" s="149"/>
      <c r="H24" s="153"/>
      <c r="I24" s="149"/>
      <c r="J24" s="149"/>
      <c r="K24" s="149"/>
      <c r="L24" s="153"/>
      <c r="M24" s="149"/>
      <c r="N24" s="149"/>
      <c r="O24" s="153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5" spans="1:49" s="156" customFormat="1" ht="12.75">
      <c r="A25" s="151" t="s">
        <v>271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</row>
    <row r="26" spans="1:49" s="156" customFormat="1" ht="31.5" customHeight="1">
      <c r="A26" s="152" t="s">
        <v>272</v>
      </c>
      <c r="B26" s="149"/>
      <c r="C26" s="149"/>
      <c r="D26" s="149"/>
      <c r="E26" s="153"/>
      <c r="F26" s="149"/>
      <c r="G26" s="149"/>
      <c r="H26" s="153"/>
      <c r="I26" s="149"/>
      <c r="J26" s="149"/>
      <c r="K26" s="149"/>
      <c r="L26" s="153"/>
      <c r="M26" s="149"/>
      <c r="N26" s="149"/>
      <c r="O26" s="153"/>
      <c r="P26" s="153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</row>
    <row r="27" spans="1:49" s="156" customFormat="1" ht="12.75">
      <c r="A27" s="157"/>
      <c r="B27" s="149"/>
      <c r="C27" s="149"/>
      <c r="D27" s="149"/>
      <c r="E27" s="153"/>
      <c r="F27" s="149"/>
      <c r="G27" s="149"/>
      <c r="H27" s="153"/>
      <c r="I27" s="149"/>
      <c r="J27" s="149"/>
      <c r="K27" s="149"/>
      <c r="L27" s="153"/>
      <c r="M27" s="149"/>
      <c r="N27" s="149"/>
      <c r="O27" s="153"/>
      <c r="P27" s="153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</row>
    <row r="28" spans="1:49" ht="12.75">
      <c r="A28" s="158" t="s">
        <v>273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</row>
    <row r="29" spans="1:49" ht="12">
      <c r="A29" s="159"/>
      <c r="B29" s="160"/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</row>
    <row r="30" spans="1:49" ht="12.75">
      <c r="A30" s="9" t="s">
        <v>481</v>
      </c>
      <c r="B30" s="160"/>
      <c r="C30" s="160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</row>
    <row r="31" spans="1:49" ht="12.75">
      <c r="A31" s="9"/>
      <c r="B31" s="160"/>
      <c r="C31" s="160"/>
      <c r="D31" s="160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</row>
    <row r="32" spans="1:49" ht="12.75">
      <c r="A32" s="9"/>
      <c r="B32" s="160"/>
      <c r="C32" s="160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</row>
    <row r="33" spans="1:49" ht="12.75">
      <c r="A33" s="9"/>
      <c r="B33" s="160"/>
      <c r="C33" s="160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</row>
    <row r="34" spans="2:49" s="166" customFormat="1" ht="12.75">
      <c r="B34" s="162"/>
      <c r="C34" s="162"/>
      <c r="D34" s="162"/>
      <c r="E34" s="204" t="s">
        <v>328</v>
      </c>
      <c r="F34" s="186"/>
      <c r="G34" s="163"/>
      <c r="H34" s="163"/>
      <c r="I34" s="163"/>
      <c r="J34" s="163"/>
      <c r="K34" s="303" t="s">
        <v>369</v>
      </c>
      <c r="L34" s="303"/>
      <c r="M34" s="303"/>
      <c r="N34" s="164"/>
      <c r="O34" s="164"/>
      <c r="P34" s="164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ht="12.75">
      <c r="A35" s="125"/>
      <c r="B35" s="167"/>
      <c r="C35" s="167"/>
      <c r="D35" s="167"/>
      <c r="E35" s="88"/>
      <c r="F35" s="88"/>
      <c r="G35" s="168"/>
      <c r="H35" s="168"/>
      <c r="I35" s="168"/>
      <c r="J35" s="168"/>
      <c r="K35" s="203"/>
      <c r="L35" s="8"/>
      <c r="M35" s="8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</row>
    <row r="36" spans="1:49" ht="12.75">
      <c r="A36" s="169"/>
      <c r="B36" s="167"/>
      <c r="C36" s="167"/>
      <c r="D36" s="167"/>
      <c r="E36" s="88"/>
      <c r="F36" s="88" t="s">
        <v>367</v>
      </c>
      <c r="G36" s="168"/>
      <c r="H36" s="168"/>
      <c r="I36" s="168"/>
      <c r="J36" s="168"/>
      <c r="K36" s="203" t="s">
        <v>372</v>
      </c>
      <c r="L36" s="8"/>
      <c r="M36" s="8"/>
      <c r="N36" s="168"/>
      <c r="O36" s="168"/>
      <c r="P36" s="168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</row>
    <row r="37" spans="1:49" ht="12">
      <c r="A37" s="159"/>
      <c r="B37" s="167"/>
      <c r="C37" s="167"/>
      <c r="D37" s="167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</row>
    <row r="38" spans="1:49" ht="12">
      <c r="A38" s="125"/>
      <c r="B38" s="167"/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</row>
    <row r="39" spans="1:49" ht="12">
      <c r="A39" s="125"/>
      <c r="B39" s="167"/>
      <c r="C39" s="167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</row>
    <row r="40" spans="1:49" ht="12">
      <c r="A40" s="125"/>
      <c r="B40" s="167"/>
      <c r="C40" s="167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</row>
    <row r="41" spans="2:49" ht="12">
      <c r="B41" s="170"/>
      <c r="C41" s="170"/>
      <c r="D41" s="17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</row>
    <row r="42" spans="2:49" ht="12">
      <c r="B42" s="170"/>
      <c r="C42" s="170"/>
      <c r="D42" s="17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</row>
    <row r="43" spans="2:49" ht="12">
      <c r="B43" s="170"/>
      <c r="C43" s="170"/>
      <c r="D43" s="17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</row>
    <row r="44" spans="2:49" ht="12">
      <c r="B44" s="170"/>
      <c r="C44" s="170"/>
      <c r="D44" s="17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</row>
    <row r="45" spans="2:49" ht="12">
      <c r="B45" s="170"/>
      <c r="C45" s="170"/>
      <c r="D45" s="17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</row>
    <row r="46" spans="2:49" ht="12">
      <c r="B46" s="170"/>
      <c r="C46" s="170"/>
      <c r="D46" s="17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</row>
    <row r="47" spans="2:49" ht="12">
      <c r="B47" s="170"/>
      <c r="C47" s="170"/>
      <c r="D47" s="17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</row>
    <row r="48" spans="2:49" ht="12">
      <c r="B48" s="170"/>
      <c r="C48" s="170"/>
      <c r="D48" s="17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</row>
    <row r="49" spans="2:49" ht="12">
      <c r="B49" s="170"/>
      <c r="C49" s="170"/>
      <c r="D49" s="17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</row>
    <row r="50" spans="2:49" ht="12">
      <c r="B50" s="170"/>
      <c r="C50" s="170"/>
      <c r="D50" s="17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</row>
    <row r="51" spans="2:49" ht="12">
      <c r="B51" s="170"/>
      <c r="C51" s="170"/>
      <c r="D51" s="17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</row>
    <row r="52" spans="2:49" ht="12">
      <c r="B52" s="170"/>
      <c r="C52" s="170"/>
      <c r="D52" s="17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</row>
    <row r="53" spans="2:49" ht="12">
      <c r="B53" s="170"/>
      <c r="C53" s="170"/>
      <c r="D53" s="17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</row>
    <row r="54" spans="2:49" ht="12">
      <c r="B54" s="170"/>
      <c r="C54" s="170"/>
      <c r="D54" s="17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2:49" ht="12">
      <c r="B55" s="170"/>
      <c r="C55" s="170"/>
      <c r="D55" s="17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2:49" ht="12">
      <c r="B56" s="170"/>
      <c r="C56" s="170"/>
      <c r="D56" s="17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2:49" ht="12">
      <c r="B57" s="170"/>
      <c r="C57" s="170"/>
      <c r="D57" s="17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2:49" ht="12">
      <c r="B58" s="140"/>
      <c r="C58" s="170"/>
      <c r="D58" s="17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</row>
    <row r="59" spans="2:49" ht="12">
      <c r="B59" s="140"/>
      <c r="C59" s="170"/>
      <c r="D59" s="17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</row>
    <row r="60" spans="2:49" ht="12">
      <c r="B60" s="140"/>
      <c r="C60" s="170"/>
      <c r="D60" s="17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</row>
    <row r="61" spans="2:49" ht="12">
      <c r="B61" s="140"/>
      <c r="C61" s="170"/>
      <c r="D61" s="17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</row>
    <row r="62" spans="3:4" ht="12">
      <c r="C62" s="171"/>
      <c r="D62" s="171"/>
    </row>
    <row r="63" spans="3:4" ht="12">
      <c r="C63" s="171"/>
      <c r="D63" s="171"/>
    </row>
    <row r="64" spans="3:4" ht="12">
      <c r="C64" s="171"/>
      <c r="D64" s="171"/>
    </row>
    <row r="65" spans="3:4" ht="12">
      <c r="C65" s="171"/>
      <c r="D65" s="171"/>
    </row>
    <row r="66" spans="3:4" ht="12">
      <c r="C66" s="171"/>
      <c r="D66" s="171"/>
    </row>
    <row r="67" spans="3:4" ht="12">
      <c r="C67" s="171"/>
      <c r="D67" s="171"/>
    </row>
    <row r="68" spans="3:4" ht="12">
      <c r="C68" s="171"/>
      <c r="D68" s="171"/>
    </row>
    <row r="69" spans="3:4" ht="12">
      <c r="C69" s="171"/>
      <c r="D69" s="171"/>
    </row>
    <row r="70" spans="3:4" ht="12">
      <c r="C70" s="171"/>
      <c r="D70" s="171"/>
    </row>
    <row r="71" spans="3:4" ht="12">
      <c r="C71" s="171"/>
      <c r="D71" s="171"/>
    </row>
    <row r="72" spans="3:4" ht="12">
      <c r="C72" s="171"/>
      <c r="D72" s="171"/>
    </row>
    <row r="73" spans="3:4" ht="12">
      <c r="C73" s="171"/>
      <c r="D73" s="171"/>
    </row>
    <row r="74" spans="3:4" ht="12">
      <c r="C74" s="171"/>
      <c r="D74" s="171"/>
    </row>
    <row r="75" spans="3:4" ht="12">
      <c r="C75" s="171"/>
      <c r="D75" s="171"/>
    </row>
    <row r="76" spans="3:4" ht="12">
      <c r="C76" s="171"/>
      <c r="D76" s="171"/>
    </row>
    <row r="77" spans="3:4" ht="12">
      <c r="C77" s="171"/>
      <c r="D77" s="171"/>
    </row>
    <row r="78" spans="3:4" ht="12">
      <c r="C78" s="171"/>
      <c r="D78" s="171"/>
    </row>
    <row r="79" spans="3:4" ht="12">
      <c r="C79" s="171"/>
      <c r="D79" s="171"/>
    </row>
    <row r="80" spans="3:4" ht="12">
      <c r="C80" s="171"/>
      <c r="D80" s="171"/>
    </row>
    <row r="81" spans="3:4" ht="12">
      <c r="C81" s="171"/>
      <c r="D81" s="171"/>
    </row>
    <row r="82" spans="3:4" ht="12">
      <c r="C82" s="171"/>
      <c r="D82" s="171"/>
    </row>
    <row r="83" spans="3:4" ht="12">
      <c r="C83" s="171"/>
      <c r="D83" s="171"/>
    </row>
    <row r="84" spans="3:4" ht="12">
      <c r="C84" s="171"/>
      <c r="D84" s="171"/>
    </row>
    <row r="85" spans="3:4" ht="12">
      <c r="C85" s="171"/>
      <c r="D85" s="171"/>
    </row>
    <row r="86" spans="3:4" ht="12">
      <c r="C86" s="171"/>
      <c r="D86" s="171"/>
    </row>
    <row r="87" spans="3:4" ht="12">
      <c r="C87" s="171"/>
      <c r="D87" s="171"/>
    </row>
    <row r="88" spans="3:4" ht="12">
      <c r="C88" s="171"/>
      <c r="D88" s="171"/>
    </row>
    <row r="89" spans="3:4" ht="12">
      <c r="C89" s="171"/>
      <c r="D89" s="171"/>
    </row>
    <row r="90" spans="3:4" ht="12">
      <c r="C90" s="171"/>
      <c r="D90" s="171"/>
    </row>
    <row r="91" spans="3:4" ht="12">
      <c r="C91" s="171"/>
      <c r="D91" s="171"/>
    </row>
    <row r="92" spans="3:4" ht="12">
      <c r="C92" s="171"/>
      <c r="D92" s="171"/>
    </row>
    <row r="93" spans="3:4" ht="12">
      <c r="C93" s="171"/>
      <c r="D93" s="171"/>
    </row>
    <row r="94" spans="3:4" ht="12">
      <c r="C94" s="171"/>
      <c r="D94" s="171"/>
    </row>
    <row r="95" spans="3:4" ht="12">
      <c r="C95" s="171"/>
      <c r="D95" s="171"/>
    </row>
    <row r="96" spans="3:4" ht="12">
      <c r="C96" s="171"/>
      <c r="D96" s="171"/>
    </row>
    <row r="97" spans="3:4" ht="12">
      <c r="C97" s="171"/>
      <c r="D97" s="171"/>
    </row>
    <row r="98" spans="3:4" ht="12">
      <c r="C98" s="171"/>
      <c r="D98" s="171"/>
    </row>
    <row r="99" spans="3:4" ht="12">
      <c r="C99" s="171"/>
      <c r="D99" s="171"/>
    </row>
    <row r="100" spans="3:4" ht="12">
      <c r="C100" s="171"/>
      <c r="D100" s="171"/>
    </row>
    <row r="101" spans="3:4" ht="12">
      <c r="C101" s="171"/>
      <c r="D101" s="171"/>
    </row>
    <row r="102" spans="3:4" ht="12">
      <c r="C102" s="171"/>
      <c r="D102" s="171"/>
    </row>
    <row r="103" spans="3:4" ht="12">
      <c r="C103" s="171"/>
      <c r="D103" s="171"/>
    </row>
    <row r="104" spans="3:4" ht="12">
      <c r="C104" s="171"/>
      <c r="D104" s="171"/>
    </row>
    <row r="105" spans="3:4" ht="12">
      <c r="C105" s="171"/>
      <c r="D105" s="171"/>
    </row>
    <row r="106" spans="3:4" ht="12">
      <c r="C106" s="171"/>
      <c r="D106" s="171"/>
    </row>
    <row r="107" spans="3:4" ht="12">
      <c r="C107" s="171"/>
      <c r="D107" s="171"/>
    </row>
    <row r="108" spans="3:4" ht="12">
      <c r="C108" s="171"/>
      <c r="D108" s="171"/>
    </row>
    <row r="109" spans="3:4" ht="12">
      <c r="C109" s="171"/>
      <c r="D109" s="171"/>
    </row>
    <row r="110" spans="3:4" ht="12">
      <c r="C110" s="171"/>
      <c r="D110" s="171"/>
    </row>
    <row r="111" spans="3:4" ht="12">
      <c r="C111" s="171"/>
      <c r="D111" s="171"/>
    </row>
    <row r="112" spans="3:4" ht="12">
      <c r="C112" s="171"/>
      <c r="D112" s="171"/>
    </row>
    <row r="113" spans="3:4" ht="12">
      <c r="C113" s="171"/>
      <c r="D113" s="171"/>
    </row>
    <row r="114" spans="3:4" ht="12">
      <c r="C114" s="171"/>
      <c r="D114" s="171"/>
    </row>
    <row r="115" spans="3:4" ht="12">
      <c r="C115" s="171"/>
      <c r="D115" s="171"/>
    </row>
    <row r="116" spans="3:4" ht="12">
      <c r="C116" s="171"/>
      <c r="D116" s="171"/>
    </row>
    <row r="117" spans="3:4" ht="12">
      <c r="C117" s="171"/>
      <c r="D117" s="171"/>
    </row>
    <row r="118" spans="3:4" ht="12">
      <c r="C118" s="171"/>
      <c r="D118" s="171"/>
    </row>
    <row r="119" spans="3:4" ht="12">
      <c r="C119" s="171"/>
      <c r="D119" s="171"/>
    </row>
    <row r="120" spans="3:4" ht="12">
      <c r="C120" s="171"/>
      <c r="D120" s="171"/>
    </row>
    <row r="121" spans="3:4" ht="12">
      <c r="C121" s="171"/>
      <c r="D121" s="171"/>
    </row>
    <row r="122" spans="3:4" ht="12">
      <c r="C122" s="171"/>
      <c r="D122" s="171"/>
    </row>
    <row r="123" spans="3:4" ht="12">
      <c r="C123" s="171"/>
      <c r="D123" s="171"/>
    </row>
    <row r="124" spans="3:4" ht="12">
      <c r="C124" s="171"/>
      <c r="D124" s="171"/>
    </row>
    <row r="125" spans="3:4" ht="12">
      <c r="C125" s="171"/>
      <c r="D125" s="171"/>
    </row>
    <row r="126" spans="3:4" ht="12">
      <c r="C126" s="171"/>
      <c r="D126" s="171"/>
    </row>
    <row r="127" spans="3:4" ht="12">
      <c r="C127" s="171"/>
      <c r="D127" s="171"/>
    </row>
    <row r="128" spans="3:4" ht="12">
      <c r="C128" s="171"/>
      <c r="D128" s="171"/>
    </row>
    <row r="129" spans="3:4" ht="12">
      <c r="C129" s="171"/>
      <c r="D129" s="171"/>
    </row>
    <row r="130" spans="3:4" ht="12">
      <c r="C130" s="171"/>
      <c r="D130" s="171"/>
    </row>
    <row r="131" spans="3:4" ht="12">
      <c r="C131" s="171"/>
      <c r="D131" s="171"/>
    </row>
    <row r="132" spans="3:4" ht="12">
      <c r="C132" s="171"/>
      <c r="D132" s="171"/>
    </row>
    <row r="133" spans="3:4" ht="12">
      <c r="C133" s="171"/>
      <c r="D133" s="171"/>
    </row>
    <row r="134" spans="3:4" ht="12">
      <c r="C134" s="171"/>
      <c r="D134" s="171"/>
    </row>
    <row r="135" spans="3:4" ht="12">
      <c r="C135" s="171"/>
      <c r="D135" s="171"/>
    </row>
    <row r="136" spans="3:4" ht="12">
      <c r="C136" s="171"/>
      <c r="D136" s="171"/>
    </row>
    <row r="137" spans="3:4" ht="12">
      <c r="C137" s="171"/>
      <c r="D137" s="171"/>
    </row>
    <row r="138" spans="3:4" ht="12">
      <c r="C138" s="171"/>
      <c r="D138" s="171"/>
    </row>
    <row r="139" spans="3:4" ht="12">
      <c r="C139" s="171"/>
      <c r="D139" s="171"/>
    </row>
    <row r="140" spans="3:4" ht="12">
      <c r="C140" s="171"/>
      <c r="D140" s="171"/>
    </row>
    <row r="141" spans="3:4" ht="12">
      <c r="C141" s="171"/>
      <c r="D141" s="171"/>
    </row>
    <row r="142" spans="3:4" ht="12">
      <c r="C142" s="171"/>
      <c r="D142" s="171"/>
    </row>
    <row r="143" spans="3:4" ht="12">
      <c r="C143" s="171"/>
      <c r="D143" s="171"/>
    </row>
    <row r="144" spans="3:4" ht="12">
      <c r="C144" s="171"/>
      <c r="D144" s="171"/>
    </row>
    <row r="145" spans="3:4" ht="12">
      <c r="C145" s="171"/>
      <c r="D145" s="171"/>
    </row>
    <row r="146" spans="3:4" ht="12">
      <c r="C146" s="171"/>
      <c r="D146" s="171"/>
    </row>
    <row r="147" spans="3:4" ht="12">
      <c r="C147" s="171"/>
      <c r="D147" s="171"/>
    </row>
    <row r="148" spans="3:4" ht="12">
      <c r="C148" s="171"/>
      <c r="D148" s="171"/>
    </row>
    <row r="149" spans="3:4" ht="12">
      <c r="C149" s="171"/>
      <c r="D149" s="171"/>
    </row>
    <row r="150" spans="3:4" ht="12">
      <c r="C150" s="171"/>
      <c r="D150" s="171"/>
    </row>
    <row r="151" spans="3:4" ht="12">
      <c r="C151" s="171"/>
      <c r="D151" s="171"/>
    </row>
    <row r="152" spans="3:4" ht="12">
      <c r="C152" s="171"/>
      <c r="D152" s="171"/>
    </row>
    <row r="153" spans="3:4" ht="12">
      <c r="C153" s="171"/>
      <c r="D153" s="171"/>
    </row>
    <row r="154" spans="3:4" ht="12">
      <c r="C154" s="171"/>
      <c r="D154" s="171"/>
    </row>
    <row r="155" spans="3:4" ht="12">
      <c r="C155" s="171"/>
      <c r="D155" s="171"/>
    </row>
    <row r="156" spans="3:4" ht="12">
      <c r="C156" s="171"/>
      <c r="D156" s="171"/>
    </row>
    <row r="157" spans="3:4" ht="12">
      <c r="C157" s="171"/>
      <c r="D157" s="171"/>
    </row>
    <row r="158" spans="3:4" ht="12">
      <c r="C158" s="171"/>
      <c r="D158" s="171"/>
    </row>
    <row r="159" spans="3:4" ht="12">
      <c r="C159" s="171"/>
      <c r="D159" s="171"/>
    </row>
    <row r="160" spans="3:4" ht="12">
      <c r="C160" s="171"/>
      <c r="D160" s="171"/>
    </row>
    <row r="161" spans="3:4" ht="12">
      <c r="C161" s="171"/>
      <c r="D161" s="171"/>
    </row>
    <row r="162" spans="3:4" ht="12">
      <c r="C162" s="171"/>
      <c r="D162" s="171"/>
    </row>
    <row r="163" spans="3:4" ht="12">
      <c r="C163" s="171"/>
      <c r="D163" s="171"/>
    </row>
    <row r="164" spans="3:4" ht="12">
      <c r="C164" s="171"/>
      <c r="D164" s="171"/>
    </row>
    <row r="165" spans="3:4" ht="12">
      <c r="C165" s="171"/>
      <c r="D165" s="171"/>
    </row>
    <row r="166" spans="3:4" ht="12">
      <c r="C166" s="171"/>
      <c r="D166" s="171"/>
    </row>
    <row r="167" spans="3:4" ht="12">
      <c r="C167" s="171"/>
      <c r="D167" s="171"/>
    </row>
    <row r="168" spans="3:4" ht="12">
      <c r="C168" s="171"/>
      <c r="D168" s="171"/>
    </row>
    <row r="169" spans="3:4" ht="12">
      <c r="C169" s="171"/>
      <c r="D169" s="171"/>
    </row>
    <row r="170" spans="3:4" ht="12">
      <c r="C170" s="171"/>
      <c r="D170" s="171"/>
    </row>
    <row r="171" spans="3:4" ht="12">
      <c r="C171" s="171"/>
      <c r="D171" s="171"/>
    </row>
    <row r="172" spans="3:4" ht="12">
      <c r="C172" s="171"/>
      <c r="D172" s="171"/>
    </row>
    <row r="173" spans="3:4" ht="12">
      <c r="C173" s="171"/>
      <c r="D173" s="171"/>
    </row>
    <row r="174" spans="3:4" ht="12">
      <c r="C174" s="171"/>
      <c r="D174" s="171"/>
    </row>
    <row r="175" spans="3:4" ht="12">
      <c r="C175" s="171"/>
      <c r="D175" s="171"/>
    </row>
    <row r="176" spans="3:4" ht="12">
      <c r="C176" s="171"/>
      <c r="D176" s="171"/>
    </row>
    <row r="177" spans="3:4" ht="12">
      <c r="C177" s="171"/>
      <c r="D177" s="171"/>
    </row>
    <row r="178" spans="3:4" ht="12">
      <c r="C178" s="171"/>
      <c r="D178" s="171"/>
    </row>
    <row r="179" spans="3:4" ht="12">
      <c r="C179" s="171"/>
      <c r="D179" s="171"/>
    </row>
    <row r="180" spans="3:4" ht="12">
      <c r="C180" s="171"/>
      <c r="D180" s="171"/>
    </row>
    <row r="181" spans="3:4" ht="12">
      <c r="C181" s="171"/>
      <c r="D181" s="171"/>
    </row>
    <row r="182" spans="3:4" ht="12">
      <c r="C182" s="171"/>
      <c r="D182" s="171"/>
    </row>
    <row r="183" spans="3:4" ht="12">
      <c r="C183" s="171"/>
      <c r="D183" s="171"/>
    </row>
    <row r="184" spans="3:4" ht="12">
      <c r="C184" s="171"/>
      <c r="D184" s="171"/>
    </row>
    <row r="185" spans="3:4" ht="12">
      <c r="C185" s="171"/>
      <c r="D185" s="171"/>
    </row>
    <row r="186" spans="3:4" ht="12">
      <c r="C186" s="171"/>
      <c r="D186" s="171"/>
    </row>
    <row r="187" spans="3:4" ht="12">
      <c r="C187" s="171"/>
      <c r="D187" s="171"/>
    </row>
    <row r="188" spans="3:4" ht="12">
      <c r="C188" s="171"/>
      <c r="D188" s="171"/>
    </row>
    <row r="189" spans="3:4" ht="12">
      <c r="C189" s="171"/>
      <c r="D189" s="171"/>
    </row>
    <row r="190" spans="3:4" ht="12">
      <c r="C190" s="171"/>
      <c r="D190" s="171"/>
    </row>
    <row r="191" spans="3:4" ht="12">
      <c r="C191" s="171"/>
      <c r="D191" s="171"/>
    </row>
    <row r="192" spans="3:4" ht="12">
      <c r="C192" s="171"/>
      <c r="D192" s="171"/>
    </row>
    <row r="193" spans="3:4" ht="12">
      <c r="C193" s="171"/>
      <c r="D193" s="171"/>
    </row>
    <row r="194" spans="3:4" ht="12">
      <c r="C194" s="171"/>
      <c r="D194" s="171"/>
    </row>
    <row r="195" spans="3:4" ht="12">
      <c r="C195" s="171"/>
      <c r="D195" s="171"/>
    </row>
    <row r="196" spans="3:4" ht="12">
      <c r="C196" s="171"/>
      <c r="D196" s="171"/>
    </row>
    <row r="197" spans="3:4" ht="12">
      <c r="C197" s="171"/>
      <c r="D197" s="171"/>
    </row>
    <row r="198" spans="3:4" ht="12">
      <c r="C198" s="171"/>
      <c r="D198" s="171"/>
    </row>
    <row r="199" spans="3:4" ht="12">
      <c r="C199" s="171"/>
      <c r="D199" s="171"/>
    </row>
    <row r="200" spans="3:4" ht="12">
      <c r="C200" s="171"/>
      <c r="D200" s="171"/>
    </row>
    <row r="201" spans="3:4" ht="12">
      <c r="C201" s="171"/>
      <c r="D201" s="171"/>
    </row>
    <row r="202" spans="3:4" ht="12">
      <c r="C202" s="171"/>
      <c r="D202" s="171"/>
    </row>
    <row r="203" spans="3:4" ht="12">
      <c r="C203" s="171"/>
      <c r="D203" s="171"/>
    </row>
    <row r="204" spans="3:4" ht="12">
      <c r="C204" s="171"/>
      <c r="D204" s="171"/>
    </row>
    <row r="205" spans="3:4" ht="12">
      <c r="C205" s="171"/>
      <c r="D205" s="171"/>
    </row>
    <row r="206" spans="3:4" ht="12">
      <c r="C206" s="171"/>
      <c r="D206" s="171"/>
    </row>
    <row r="207" spans="3:4" ht="12">
      <c r="C207" s="171"/>
      <c r="D207" s="171"/>
    </row>
    <row r="208" spans="3:4" ht="12">
      <c r="C208" s="171"/>
      <c r="D208" s="171"/>
    </row>
    <row r="209" spans="3:4" ht="12">
      <c r="C209" s="171"/>
      <c r="D209" s="171"/>
    </row>
    <row r="210" spans="3:4" ht="12">
      <c r="C210" s="171"/>
      <c r="D210" s="171"/>
    </row>
    <row r="211" spans="3:4" ht="12">
      <c r="C211" s="171"/>
      <c r="D211" s="171"/>
    </row>
    <row r="212" spans="3:4" ht="12">
      <c r="C212" s="171"/>
      <c r="D212" s="171"/>
    </row>
    <row r="213" spans="3:4" ht="12">
      <c r="C213" s="171"/>
      <c r="D213" s="171"/>
    </row>
    <row r="214" spans="3:4" ht="12">
      <c r="C214" s="171"/>
      <c r="D214" s="171"/>
    </row>
    <row r="215" spans="3:4" ht="12">
      <c r="C215" s="171"/>
      <c r="D215" s="171"/>
    </row>
    <row r="216" spans="3:4" ht="12">
      <c r="C216" s="171"/>
      <c r="D216" s="171"/>
    </row>
    <row r="217" spans="3:4" ht="12">
      <c r="C217" s="171"/>
      <c r="D217" s="171"/>
    </row>
    <row r="218" spans="3:4" ht="12">
      <c r="C218" s="171"/>
      <c r="D218" s="171"/>
    </row>
    <row r="219" spans="3:4" ht="12">
      <c r="C219" s="171"/>
      <c r="D219" s="171"/>
    </row>
    <row r="220" spans="3:4" ht="12">
      <c r="C220" s="171"/>
      <c r="D220" s="171"/>
    </row>
    <row r="221" spans="3:4" ht="12">
      <c r="C221" s="171"/>
      <c r="D221" s="171"/>
    </row>
    <row r="222" spans="3:4" ht="12">
      <c r="C222" s="171"/>
      <c r="D222" s="171"/>
    </row>
  </sheetData>
  <mergeCells count="8">
    <mergeCell ref="A9:A10"/>
    <mergeCell ref="H9:H10"/>
    <mergeCell ref="O9:O10"/>
    <mergeCell ref="L6:O6"/>
    <mergeCell ref="M1:O1"/>
    <mergeCell ref="F4:H4"/>
    <mergeCell ref="K34:M34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6:N27 M24:N24 F24:G24 I24:K24 B24:D24 B26:D27 I26:K27 F26:G27 M15:N18 I15:K18 F15:G18">
      <formula1>0</formula1>
      <formula2>9999999999999990</formula2>
    </dataValidation>
  </dataValidations>
  <printOptions/>
  <pageMargins left="1.3385826771653544" right="0.2362204724409449" top="0.5118110236220472" bottom="0.6692913385826772" header="0.15748031496062992" footer="0.1968503937007874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7">
      <selection activeCell="E22" sqref="E22"/>
    </sheetView>
  </sheetViews>
  <sheetFormatPr defaultColWidth="9.140625" defaultRowHeight="12.75"/>
  <cols>
    <col min="1" max="1" width="25.00390625" style="8" customWidth="1"/>
    <col min="2" max="2" width="12.42187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62.00390625" style="8" customWidth="1"/>
    <col min="11" max="16384" width="9.140625" style="8" customWidth="1"/>
  </cols>
  <sheetData>
    <row r="1" spans="1:7" s="52" customFormat="1" ht="12.75">
      <c r="A1" s="8"/>
      <c r="B1" s="8"/>
      <c r="C1" s="8"/>
      <c r="D1" s="8"/>
      <c r="E1" s="314" t="s">
        <v>397</v>
      </c>
      <c r="F1" s="314"/>
      <c r="G1" s="314"/>
    </row>
    <row r="3" spans="1:5" ht="15" customHeight="1">
      <c r="A3" s="323" t="s">
        <v>104</v>
      </c>
      <c r="B3" s="323"/>
      <c r="C3" s="323"/>
      <c r="D3" s="323"/>
      <c r="E3" s="18"/>
    </row>
    <row r="4" spans="1:5" ht="14.25">
      <c r="A4" s="324" t="s">
        <v>105</v>
      </c>
      <c r="B4" s="324"/>
      <c r="C4" s="324"/>
      <c r="D4" s="324"/>
      <c r="E4" s="18"/>
    </row>
    <row r="5" spans="1:5" ht="12.75">
      <c r="A5" s="18"/>
      <c r="B5" s="325"/>
      <c r="C5" s="326"/>
      <c r="D5" s="326"/>
      <c r="E5" s="18"/>
    </row>
    <row r="6" spans="1:7" ht="13.5">
      <c r="A6" s="220" t="s">
        <v>377</v>
      </c>
      <c r="B6" s="53"/>
      <c r="C6" s="53"/>
      <c r="D6" s="296" t="s">
        <v>396</v>
      </c>
      <c r="E6" s="296"/>
      <c r="F6" s="296"/>
      <c r="G6" s="296"/>
    </row>
    <row r="7" ht="12.75">
      <c r="A7" s="220" t="s">
        <v>480</v>
      </c>
    </row>
    <row r="8" ht="12.75">
      <c r="B8" s="54" t="s">
        <v>106</v>
      </c>
    </row>
    <row r="9" spans="1:6" ht="13.5" customHeight="1">
      <c r="A9" s="55" t="s">
        <v>107</v>
      </c>
      <c r="B9" s="57"/>
      <c r="F9" s="58" t="s">
        <v>72</v>
      </c>
    </row>
    <row r="10" spans="1:6" ht="13.5" customHeight="1">
      <c r="A10" s="307" t="s">
        <v>108</v>
      </c>
      <c r="B10" s="307" t="s">
        <v>109</v>
      </c>
      <c r="C10" s="321" t="s">
        <v>110</v>
      </c>
      <c r="D10" s="322"/>
      <c r="E10" s="322"/>
      <c r="F10" s="322"/>
    </row>
    <row r="11" spans="1:6" ht="25.5">
      <c r="A11" s="307"/>
      <c r="B11" s="307"/>
      <c r="C11" s="12" t="s">
        <v>111</v>
      </c>
      <c r="D11" s="12" t="s">
        <v>112</v>
      </c>
      <c r="E11" s="59" t="s">
        <v>113</v>
      </c>
      <c r="F11" s="59" t="s">
        <v>114</v>
      </c>
    </row>
    <row r="12" spans="1:6" s="61" customFormat="1" ht="12.75">
      <c r="A12" s="60" t="s">
        <v>6</v>
      </c>
      <c r="B12" s="59">
        <v>1</v>
      </c>
      <c r="C12" s="59">
        <v>2</v>
      </c>
      <c r="D12" s="59">
        <v>3</v>
      </c>
      <c r="E12" s="60">
        <v>4</v>
      </c>
      <c r="F12" s="60">
        <v>5</v>
      </c>
    </row>
    <row r="13" spans="1:6" ht="12.75">
      <c r="A13" s="62" t="s">
        <v>115</v>
      </c>
      <c r="B13" s="63" t="s">
        <v>106</v>
      </c>
      <c r="C13" s="63" t="s">
        <v>106</v>
      </c>
      <c r="D13" s="63" t="s">
        <v>106</v>
      </c>
      <c r="E13" s="10"/>
      <c r="F13" s="10"/>
    </row>
    <row r="14" spans="1:6" ht="25.5">
      <c r="A14" s="63" t="s">
        <v>116</v>
      </c>
      <c r="B14" s="63" t="s">
        <v>106</v>
      </c>
      <c r="C14" s="63" t="s">
        <v>106</v>
      </c>
      <c r="D14" s="63" t="s">
        <v>106</v>
      </c>
      <c r="E14" s="10"/>
      <c r="F14" s="10"/>
    </row>
    <row r="15" spans="1:6" ht="25.5">
      <c r="A15" s="63" t="s">
        <v>117</v>
      </c>
      <c r="B15" s="45" t="s">
        <v>106</v>
      </c>
      <c r="C15" s="45" t="s">
        <v>106</v>
      </c>
      <c r="D15" s="45" t="s">
        <v>106</v>
      </c>
      <c r="E15" s="246"/>
      <c r="F15" s="246"/>
    </row>
    <row r="16" spans="1:6" ht="25.5">
      <c r="A16" s="64" t="s">
        <v>118</v>
      </c>
      <c r="B16" s="45" t="s">
        <v>106</v>
      </c>
      <c r="C16" s="45" t="s">
        <v>106</v>
      </c>
      <c r="D16" s="45" t="s">
        <v>106</v>
      </c>
      <c r="E16" s="246"/>
      <c r="F16" s="246"/>
    </row>
    <row r="17" spans="1:6" ht="12.75">
      <c r="A17" s="63" t="s">
        <v>119</v>
      </c>
      <c r="B17" s="45" t="s">
        <v>106</v>
      </c>
      <c r="C17" s="45" t="s">
        <v>106</v>
      </c>
      <c r="D17" s="45" t="s">
        <v>106</v>
      </c>
      <c r="E17" s="246"/>
      <c r="F17" s="246"/>
    </row>
    <row r="18" spans="1:6" ht="12.75">
      <c r="A18" s="63" t="s">
        <v>120</v>
      </c>
      <c r="B18" s="45" t="s">
        <v>106</v>
      </c>
      <c r="C18" s="45" t="s">
        <v>106</v>
      </c>
      <c r="D18" s="45" t="s">
        <v>106</v>
      </c>
      <c r="E18" s="246"/>
      <c r="F18" s="246"/>
    </row>
    <row r="19" spans="1:10" ht="25.5">
      <c r="A19" s="63" t="s">
        <v>121</v>
      </c>
      <c r="B19" s="244">
        <v>883868</v>
      </c>
      <c r="C19" s="244">
        <v>883868</v>
      </c>
      <c r="D19" s="279"/>
      <c r="E19" s="280"/>
      <c r="F19" s="246"/>
      <c r="J19" s="278"/>
    </row>
    <row r="20" spans="1:7" ht="12.75">
      <c r="A20" s="63" t="s">
        <v>122</v>
      </c>
      <c r="B20" s="244">
        <v>12039</v>
      </c>
      <c r="C20" s="244">
        <f>989.59</f>
        <v>989.59</v>
      </c>
      <c r="D20" s="244">
        <f>1081.58+743.72+310.8+298.61+7145.91</f>
        <v>9580.619999999999</v>
      </c>
      <c r="E20" s="262">
        <f>1469.03</f>
        <v>1469.03</v>
      </c>
      <c r="F20" s="256"/>
      <c r="G20" s="232"/>
    </row>
    <row r="21" spans="1:10" ht="25.5">
      <c r="A21" s="63" t="s">
        <v>123</v>
      </c>
      <c r="B21" s="223" t="s">
        <v>106</v>
      </c>
      <c r="C21" s="223" t="s">
        <v>106</v>
      </c>
      <c r="D21" s="223" t="s">
        <v>106</v>
      </c>
      <c r="E21" s="247"/>
      <c r="F21" s="246"/>
      <c r="J21" s="278"/>
    </row>
    <row r="22" spans="1:6" ht="12.75">
      <c r="A22" s="63" t="s">
        <v>124</v>
      </c>
      <c r="B22" s="223" t="s">
        <v>106</v>
      </c>
      <c r="C22" s="223" t="s">
        <v>106</v>
      </c>
      <c r="D22" s="223" t="s">
        <v>106</v>
      </c>
      <c r="E22" s="247"/>
      <c r="F22" s="246"/>
    </row>
    <row r="23" spans="1:6" ht="12.75">
      <c r="A23" s="63" t="s">
        <v>125</v>
      </c>
      <c r="B23" s="223" t="s">
        <v>106</v>
      </c>
      <c r="C23" s="223" t="s">
        <v>106</v>
      </c>
      <c r="D23" s="223" t="s">
        <v>106</v>
      </c>
      <c r="E23" s="247"/>
      <c r="F23" s="246"/>
    </row>
    <row r="24" spans="1:6" ht="25.5">
      <c r="A24" s="63" t="s">
        <v>126</v>
      </c>
      <c r="B24" s="223" t="s">
        <v>106</v>
      </c>
      <c r="C24" s="223" t="s">
        <v>106</v>
      </c>
      <c r="D24" s="223" t="s">
        <v>106</v>
      </c>
      <c r="E24" s="247"/>
      <c r="F24" s="246"/>
    </row>
    <row r="25" spans="1:6" ht="12.75">
      <c r="A25" s="64" t="s">
        <v>127</v>
      </c>
      <c r="B25" s="223" t="s">
        <v>106</v>
      </c>
      <c r="C25" s="223" t="s">
        <v>106</v>
      </c>
      <c r="D25" s="223" t="s">
        <v>106</v>
      </c>
      <c r="E25" s="247"/>
      <c r="F25" s="246"/>
    </row>
    <row r="26" spans="1:6" ht="25.5">
      <c r="A26" s="64" t="s">
        <v>128</v>
      </c>
      <c r="B26" s="223" t="s">
        <v>106</v>
      </c>
      <c r="C26" s="223" t="s">
        <v>106</v>
      </c>
      <c r="D26" s="223" t="s">
        <v>106</v>
      </c>
      <c r="E26" s="247"/>
      <c r="F26" s="246"/>
    </row>
    <row r="27" spans="1:6" ht="12.75">
      <c r="A27" s="64" t="s">
        <v>129</v>
      </c>
      <c r="B27" s="223" t="s">
        <v>106</v>
      </c>
      <c r="C27" s="223" t="s">
        <v>106</v>
      </c>
      <c r="D27" s="223" t="s">
        <v>106</v>
      </c>
      <c r="E27" s="247"/>
      <c r="F27" s="246"/>
    </row>
    <row r="28" spans="1:6" ht="12.75">
      <c r="A28" s="64" t="s">
        <v>20</v>
      </c>
      <c r="B28" s="223" t="s">
        <v>106</v>
      </c>
      <c r="C28" s="223" t="s">
        <v>106</v>
      </c>
      <c r="D28" s="223" t="s">
        <v>106</v>
      </c>
      <c r="E28" s="247"/>
      <c r="F28" s="246"/>
    </row>
    <row r="29" spans="1:6" ht="12.75">
      <c r="A29" s="62" t="s">
        <v>130</v>
      </c>
      <c r="B29" s="248">
        <f>SUM(B14:B24)</f>
        <v>895907</v>
      </c>
      <c r="C29" s="248">
        <f>SUM(C14:C24)</f>
        <v>884857.59</v>
      </c>
      <c r="D29" s="248">
        <f>SUM(D14:D24)</f>
        <v>9580.619999999999</v>
      </c>
      <c r="E29" s="248">
        <f>SUM(E19:E28)</f>
        <v>1469.03</v>
      </c>
      <c r="F29" s="246"/>
    </row>
    <row r="30" spans="1:6" ht="12.75">
      <c r="A30" s="65"/>
      <c r="B30" s="54"/>
      <c r="C30" s="54"/>
      <c r="D30" s="54"/>
      <c r="E30" s="57"/>
      <c r="F30" s="57"/>
    </row>
    <row r="31" spans="1:7" ht="12.75">
      <c r="A31" s="55" t="s">
        <v>131</v>
      </c>
      <c r="G31" s="66" t="s">
        <v>132</v>
      </c>
    </row>
    <row r="32" spans="1:7" ht="18.75" customHeight="1">
      <c r="A32" s="307" t="s">
        <v>108</v>
      </c>
      <c r="B32" s="307" t="s">
        <v>133</v>
      </c>
      <c r="C32" s="307" t="s">
        <v>134</v>
      </c>
      <c r="D32" s="307"/>
      <c r="E32" s="307"/>
      <c r="F32" s="307"/>
      <c r="G32" s="307" t="s">
        <v>135</v>
      </c>
    </row>
    <row r="33" spans="1:7" ht="9.75" customHeight="1">
      <c r="A33" s="307"/>
      <c r="B33" s="307"/>
      <c r="C33" s="307"/>
      <c r="D33" s="307"/>
      <c r="E33" s="307"/>
      <c r="F33" s="307"/>
      <c r="G33" s="307"/>
    </row>
    <row r="34" spans="1:7" ht="27" customHeight="1">
      <c r="A34" s="307"/>
      <c r="B34" s="307"/>
      <c r="C34" s="41" t="s">
        <v>111</v>
      </c>
      <c r="D34" s="41" t="s">
        <v>136</v>
      </c>
      <c r="E34" s="41" t="s">
        <v>137</v>
      </c>
      <c r="F34" s="41" t="s">
        <v>138</v>
      </c>
      <c r="G34" s="307"/>
    </row>
    <row r="35" spans="1:7" s="43" customFormat="1" ht="12.75">
      <c r="A35" s="59" t="s">
        <v>6</v>
      </c>
      <c r="B35" s="59">
        <v>1</v>
      </c>
      <c r="C35" s="67">
        <v>2</v>
      </c>
      <c r="D35" s="67">
        <v>3</v>
      </c>
      <c r="E35" s="59">
        <v>4</v>
      </c>
      <c r="F35" s="59">
        <v>5</v>
      </c>
      <c r="G35" s="68">
        <v>6</v>
      </c>
    </row>
    <row r="36" spans="1:7" s="53" customFormat="1" ht="25.5">
      <c r="A36" s="62" t="s">
        <v>139</v>
      </c>
      <c r="B36" s="62" t="s">
        <v>106</v>
      </c>
      <c r="C36" s="62" t="s">
        <v>106</v>
      </c>
      <c r="D36" s="62" t="s">
        <v>106</v>
      </c>
      <c r="E36" s="62" t="s">
        <v>106</v>
      </c>
      <c r="F36" s="12"/>
      <c r="G36" s="12"/>
    </row>
    <row r="37" spans="1:7" ht="12.75">
      <c r="A37" s="64" t="s">
        <v>140</v>
      </c>
      <c r="B37" s="63"/>
      <c r="C37" s="63"/>
      <c r="D37" s="63"/>
      <c r="E37" s="63"/>
      <c r="F37" s="10"/>
      <c r="G37" s="10"/>
    </row>
    <row r="38" spans="1:7" ht="25.5">
      <c r="A38" s="63" t="s">
        <v>141</v>
      </c>
      <c r="B38" s="63" t="s">
        <v>106</v>
      </c>
      <c r="C38" s="63" t="s">
        <v>106</v>
      </c>
      <c r="D38" s="63" t="s">
        <v>106</v>
      </c>
      <c r="E38" s="63" t="s">
        <v>106</v>
      </c>
      <c r="F38" s="10"/>
      <c r="G38" s="10"/>
    </row>
    <row r="39" spans="1:7" ht="12.75">
      <c r="A39" s="64" t="s">
        <v>142</v>
      </c>
      <c r="B39" s="63" t="s">
        <v>106</v>
      </c>
      <c r="C39" s="63" t="s">
        <v>106</v>
      </c>
      <c r="D39" s="63" t="s">
        <v>106</v>
      </c>
      <c r="E39" s="63" t="s">
        <v>106</v>
      </c>
      <c r="F39" s="10"/>
      <c r="G39" s="10"/>
    </row>
    <row r="40" spans="1:7" ht="25.5">
      <c r="A40" s="63" t="s">
        <v>62</v>
      </c>
      <c r="B40" s="63" t="s">
        <v>106</v>
      </c>
      <c r="C40" s="63" t="s">
        <v>106</v>
      </c>
      <c r="D40" s="63" t="s">
        <v>106</v>
      </c>
      <c r="E40" s="63" t="s">
        <v>106</v>
      </c>
      <c r="F40" s="10"/>
      <c r="G40" s="10"/>
    </row>
    <row r="41" spans="1:7" ht="27" customHeight="1">
      <c r="A41" s="64" t="s">
        <v>143</v>
      </c>
      <c r="B41" s="223"/>
      <c r="C41" s="223"/>
      <c r="D41" s="45" t="s">
        <v>106</v>
      </c>
      <c r="E41" s="45" t="s">
        <v>106</v>
      </c>
      <c r="F41" s="246"/>
      <c r="G41" s="223"/>
    </row>
    <row r="42" spans="1:7" ht="12.75">
      <c r="A42" s="63" t="s">
        <v>144</v>
      </c>
      <c r="B42" s="45" t="s">
        <v>106</v>
      </c>
      <c r="C42" s="45" t="s">
        <v>106</v>
      </c>
      <c r="D42" s="45" t="s">
        <v>106</v>
      </c>
      <c r="E42" s="45" t="s">
        <v>106</v>
      </c>
      <c r="F42" s="246"/>
      <c r="G42" s="246"/>
    </row>
    <row r="43" spans="1:7" ht="25.5">
      <c r="A43" s="63" t="s">
        <v>145</v>
      </c>
      <c r="B43" s="223"/>
      <c r="C43" s="244"/>
      <c r="D43" s="223" t="s">
        <v>106</v>
      </c>
      <c r="E43" s="223" t="s">
        <v>106</v>
      </c>
      <c r="F43" s="223"/>
      <c r="G43" s="223">
        <f>C43</f>
        <v>0</v>
      </c>
    </row>
    <row r="44" spans="1:7" ht="12.75">
      <c r="A44" s="63" t="s">
        <v>124</v>
      </c>
      <c r="B44" s="223"/>
      <c r="C44" s="244"/>
      <c r="D44" s="223" t="s">
        <v>106</v>
      </c>
      <c r="E44" s="223" t="s">
        <v>106</v>
      </c>
      <c r="F44" s="223"/>
      <c r="G44" s="223">
        <f>C44</f>
        <v>0</v>
      </c>
    </row>
    <row r="45" spans="1:7" ht="12.75">
      <c r="A45" s="63" t="s">
        <v>146</v>
      </c>
      <c r="B45" s="63" t="s">
        <v>106</v>
      </c>
      <c r="C45" s="63" t="s">
        <v>106</v>
      </c>
      <c r="D45" s="63" t="s">
        <v>106</v>
      </c>
      <c r="E45" s="63" t="s">
        <v>106</v>
      </c>
      <c r="F45" s="10"/>
      <c r="G45" s="10"/>
    </row>
    <row r="46" spans="1:7" ht="12.75">
      <c r="A46" s="54"/>
      <c r="B46" s="54"/>
      <c r="C46" s="54"/>
      <c r="D46" s="54"/>
      <c r="E46" s="54"/>
      <c r="F46" s="57"/>
      <c r="G46" s="57"/>
    </row>
    <row r="47" spans="1:7" ht="12.75">
      <c r="A47" s="54"/>
      <c r="B47" s="54"/>
      <c r="C47" s="54"/>
      <c r="D47" s="54"/>
      <c r="E47" s="54"/>
      <c r="F47" s="57"/>
      <c r="G47" s="57"/>
    </row>
    <row r="48" spans="1:7" s="53" customFormat="1" ht="12.75">
      <c r="A48" s="59" t="s">
        <v>6</v>
      </c>
      <c r="B48" s="59">
        <v>1</v>
      </c>
      <c r="C48" s="67">
        <v>2</v>
      </c>
      <c r="D48" s="67">
        <v>3</v>
      </c>
      <c r="E48" s="59">
        <v>4</v>
      </c>
      <c r="F48" s="59">
        <v>5</v>
      </c>
      <c r="G48" s="69">
        <v>6</v>
      </c>
    </row>
    <row r="49" spans="1:7" ht="25.5">
      <c r="A49" s="63" t="s">
        <v>147</v>
      </c>
      <c r="B49" s="63" t="s">
        <v>106</v>
      </c>
      <c r="C49" s="63" t="s">
        <v>106</v>
      </c>
      <c r="D49" s="63" t="s">
        <v>106</v>
      </c>
      <c r="E49" s="63" t="s">
        <v>106</v>
      </c>
      <c r="F49" s="10"/>
      <c r="G49" s="10"/>
    </row>
    <row r="50" spans="1:7" ht="25.5">
      <c r="A50" s="63" t="s">
        <v>148</v>
      </c>
      <c r="B50" s="45"/>
      <c r="C50" s="45"/>
      <c r="D50" s="45"/>
      <c r="E50" s="45"/>
      <c r="F50" s="246"/>
      <c r="G50" s="246"/>
    </row>
    <row r="51" spans="1:7" ht="25.5">
      <c r="A51" s="63" t="s">
        <v>149</v>
      </c>
      <c r="B51" s="223">
        <v>23212</v>
      </c>
      <c r="C51" s="223">
        <f>B51</f>
        <v>23212</v>
      </c>
      <c r="D51" s="223"/>
      <c r="E51" s="223"/>
      <c r="F51" s="223"/>
      <c r="G51" s="223">
        <f>C51</f>
        <v>23212</v>
      </c>
    </row>
    <row r="52" spans="1:7" ht="25.5">
      <c r="A52" s="63" t="s">
        <v>150</v>
      </c>
      <c r="B52" s="223">
        <v>390</v>
      </c>
      <c r="C52" s="223">
        <f>B52</f>
        <v>390</v>
      </c>
      <c r="D52" s="223"/>
      <c r="E52" s="223"/>
      <c r="F52" s="223"/>
      <c r="G52" s="223">
        <f>C52</f>
        <v>390</v>
      </c>
    </row>
    <row r="53" spans="1:7" ht="25.5">
      <c r="A53" s="63" t="s">
        <v>151</v>
      </c>
      <c r="B53" s="223">
        <v>1217</v>
      </c>
      <c r="C53" s="223">
        <f>B53</f>
        <v>1217</v>
      </c>
      <c r="D53" s="223" t="s">
        <v>106</v>
      </c>
      <c r="E53" s="223" t="s">
        <v>106</v>
      </c>
      <c r="F53" s="247"/>
      <c r="G53" s="223">
        <f>C53</f>
        <v>1217</v>
      </c>
    </row>
    <row r="54" spans="1:7" ht="12.75">
      <c r="A54" s="63" t="s">
        <v>152</v>
      </c>
      <c r="B54" s="223" t="s">
        <v>106</v>
      </c>
      <c r="C54" s="223" t="s">
        <v>106</v>
      </c>
      <c r="D54" s="223" t="s">
        <v>106</v>
      </c>
      <c r="E54" s="223" t="s">
        <v>106</v>
      </c>
      <c r="F54" s="247"/>
      <c r="G54" s="247"/>
    </row>
    <row r="55" spans="1:7" ht="13.5" customHeight="1">
      <c r="A55" s="62" t="s">
        <v>153</v>
      </c>
      <c r="B55" s="248">
        <f>SUM(B37:B43,B49:B53)</f>
        <v>24819</v>
      </c>
      <c r="C55" s="248">
        <f>SUM(C37:C43,C49:C53)</f>
        <v>24819</v>
      </c>
      <c r="D55" s="223" t="s">
        <v>106</v>
      </c>
      <c r="E55" s="223" t="s">
        <v>106</v>
      </c>
      <c r="F55" s="247"/>
      <c r="G55" s="248">
        <f>SUM(G37:G43,G49:G53)</f>
        <v>24819</v>
      </c>
    </row>
    <row r="56" ht="12.75">
      <c r="A56" s="54"/>
    </row>
    <row r="57" ht="12.75">
      <c r="A57" s="54"/>
    </row>
    <row r="58" ht="12.75">
      <c r="A58" s="54"/>
    </row>
    <row r="59" spans="1:5" ht="13.5" customHeight="1">
      <c r="A59" s="55" t="s">
        <v>154</v>
      </c>
      <c r="B59" s="55"/>
      <c r="E59" s="70" t="s">
        <v>72</v>
      </c>
    </row>
    <row r="60" spans="1:5" s="71" customFormat="1" ht="35.25" customHeight="1">
      <c r="A60" s="41" t="s">
        <v>108</v>
      </c>
      <c r="B60" s="41" t="s">
        <v>155</v>
      </c>
      <c r="C60" s="41" t="s">
        <v>156</v>
      </c>
      <c r="D60" s="41" t="s">
        <v>157</v>
      </c>
      <c r="E60" s="41" t="s">
        <v>158</v>
      </c>
    </row>
    <row r="61" spans="1:6" s="43" customFormat="1" ht="12.75">
      <c r="A61" s="59" t="s">
        <v>6</v>
      </c>
      <c r="B61" s="59">
        <v>1</v>
      </c>
      <c r="C61" s="59">
        <v>2</v>
      </c>
      <c r="D61" s="59">
        <v>3</v>
      </c>
      <c r="E61" s="59">
        <v>4</v>
      </c>
      <c r="F61" s="53"/>
    </row>
    <row r="62" spans="1:5" ht="25.5">
      <c r="A62" s="63" t="s">
        <v>159</v>
      </c>
      <c r="B62" s="63" t="s">
        <v>106</v>
      </c>
      <c r="C62" s="63" t="s">
        <v>106</v>
      </c>
      <c r="D62" s="63" t="s">
        <v>106</v>
      </c>
      <c r="E62" s="63"/>
    </row>
    <row r="63" spans="1:5" ht="25.5">
      <c r="A63" s="63" t="s">
        <v>160</v>
      </c>
      <c r="B63" s="63" t="s">
        <v>106</v>
      </c>
      <c r="C63" s="63" t="s">
        <v>106</v>
      </c>
      <c r="D63" s="63" t="s">
        <v>106</v>
      </c>
      <c r="E63" s="63"/>
    </row>
    <row r="64" spans="1:5" ht="12.75">
      <c r="A64" s="63" t="s">
        <v>161</v>
      </c>
      <c r="B64" s="63" t="s">
        <v>106</v>
      </c>
      <c r="C64" s="63" t="s">
        <v>106</v>
      </c>
      <c r="D64" s="63" t="s">
        <v>106</v>
      </c>
      <c r="E64" s="63"/>
    </row>
    <row r="65" spans="1:6" ht="12.75">
      <c r="A65" s="62" t="s">
        <v>162</v>
      </c>
      <c r="B65" s="63" t="s">
        <v>106</v>
      </c>
      <c r="C65" s="63" t="s">
        <v>106</v>
      </c>
      <c r="D65" s="63" t="s">
        <v>106</v>
      </c>
      <c r="E65" s="63"/>
      <c r="F65" s="57"/>
    </row>
    <row r="66" spans="1:6" ht="27" customHeight="1">
      <c r="A66" s="319" t="s">
        <v>163</v>
      </c>
      <c r="B66" s="320"/>
      <c r="C66" s="320"/>
      <c r="D66" s="320"/>
      <c r="E66" s="320"/>
      <c r="F66" s="56"/>
    </row>
    <row r="68" ht="12.75">
      <c r="A68" s="9" t="s">
        <v>481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204" t="s">
        <v>328</v>
      </c>
      <c r="B72" s="186"/>
      <c r="D72" s="303" t="s">
        <v>369</v>
      </c>
      <c r="E72" s="303"/>
      <c r="F72" s="303"/>
      <c r="H72" s="227"/>
    </row>
    <row r="73" spans="1:4" ht="12.75">
      <c r="A73" s="88"/>
      <c r="B73" s="88"/>
      <c r="D73" s="203"/>
    </row>
    <row r="74" spans="1:4" ht="12.75">
      <c r="A74" s="318" t="s">
        <v>443</v>
      </c>
      <c r="B74" s="318"/>
      <c r="D74" s="203" t="s">
        <v>372</v>
      </c>
    </row>
  </sheetData>
  <mergeCells count="15">
    <mergeCell ref="A3:D3"/>
    <mergeCell ref="A4:D4"/>
    <mergeCell ref="B5:D5"/>
    <mergeCell ref="E1:G1"/>
    <mergeCell ref="G32:G34"/>
    <mergeCell ref="D6:G6"/>
    <mergeCell ref="A10:A11"/>
    <mergeCell ref="B10:B11"/>
    <mergeCell ref="C10:F10"/>
    <mergeCell ref="A74:B74"/>
    <mergeCell ref="D72:F72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0"/>
  <sheetViews>
    <sheetView workbookViewId="0" topLeftCell="H28">
      <selection activeCell="P48" sqref="P48"/>
    </sheetView>
  </sheetViews>
  <sheetFormatPr defaultColWidth="9.140625" defaultRowHeight="12.75"/>
  <cols>
    <col min="1" max="1" width="37.421875" style="8" customWidth="1"/>
    <col min="2" max="2" width="14.421875" style="8" bestFit="1" customWidth="1"/>
    <col min="3" max="3" width="10.57421875" style="8" bestFit="1" customWidth="1"/>
    <col min="4" max="5" width="6.421875" style="8" customWidth="1"/>
    <col min="6" max="6" width="19.00390625" style="8" customWidth="1"/>
    <col min="7" max="7" width="8.421875" style="8" customWidth="1"/>
    <col min="8" max="8" width="7.57421875" style="8" customWidth="1"/>
    <col min="9" max="9" width="10.57421875" style="8" customWidth="1"/>
    <col min="10" max="10" width="9.8515625" style="8" customWidth="1"/>
    <col min="11" max="11" width="7.7109375" style="18" customWidth="1"/>
    <col min="12" max="12" width="9.57421875" style="18" customWidth="1"/>
    <col min="13" max="13" width="7.7109375" style="18" customWidth="1"/>
    <col min="14" max="14" width="9.421875" style="8" customWidth="1"/>
    <col min="15" max="15" width="10.421875" style="8" customWidth="1"/>
    <col min="16" max="16" width="12.00390625" style="8" customWidth="1"/>
    <col min="17" max="16384" width="9.140625" style="8" customWidth="1"/>
  </cols>
  <sheetData>
    <row r="1" spans="3:17" ht="24.75" customHeight="1">
      <c r="C1" s="18"/>
      <c r="D1" s="18"/>
      <c r="E1" s="18"/>
      <c r="F1" s="18"/>
      <c r="G1" s="18"/>
      <c r="H1" s="18"/>
      <c r="I1" s="18"/>
      <c r="J1" s="18"/>
      <c r="M1" s="327" t="s">
        <v>274</v>
      </c>
      <c r="N1" s="326"/>
      <c r="O1" s="328"/>
      <c r="P1" s="329"/>
      <c r="Q1" s="18"/>
    </row>
    <row r="2" spans="3:17" ht="24.75" customHeight="1">
      <c r="C2" s="18"/>
      <c r="D2" s="18"/>
      <c r="E2" s="18"/>
      <c r="F2" s="18"/>
      <c r="G2" s="18"/>
      <c r="H2" s="18"/>
      <c r="I2" s="18"/>
      <c r="J2" s="18"/>
      <c r="O2" s="172"/>
      <c r="P2" s="173"/>
      <c r="Q2" s="18"/>
    </row>
    <row r="3" spans="1:15" s="18" customFormat="1" ht="14.25">
      <c r="A3" s="174"/>
      <c r="B3" s="174"/>
      <c r="C3" s="174"/>
      <c r="D3" s="174"/>
      <c r="E3" s="174"/>
      <c r="F3" s="175"/>
      <c r="G3" s="285"/>
      <c r="H3" s="286" t="s">
        <v>104</v>
      </c>
      <c r="I3" s="285"/>
      <c r="J3" s="176"/>
      <c r="K3" s="176"/>
      <c r="L3" s="176"/>
      <c r="M3" s="177"/>
      <c r="N3" s="177"/>
      <c r="O3" s="177"/>
    </row>
    <row r="4" spans="1:16" s="18" customFormat="1" ht="14.25">
      <c r="A4" s="178"/>
      <c r="B4" s="178"/>
      <c r="C4" s="178"/>
      <c r="D4" s="178"/>
      <c r="E4" s="178"/>
      <c r="F4" s="122"/>
      <c r="G4" s="331" t="s">
        <v>275</v>
      </c>
      <c r="H4" s="332"/>
      <c r="I4" s="332"/>
      <c r="J4" s="179"/>
      <c r="K4" s="179"/>
      <c r="L4" s="179"/>
      <c r="M4" s="179"/>
      <c r="N4" s="179"/>
      <c r="O4" s="179"/>
      <c r="P4" s="179"/>
    </row>
    <row r="5" spans="1:16" s="18" customFormat="1" ht="14.25">
      <c r="A5" s="174"/>
      <c r="B5" s="174"/>
      <c r="C5" s="174"/>
      <c r="D5" s="174"/>
      <c r="E5" s="174"/>
      <c r="F5" s="174"/>
      <c r="G5" s="174"/>
      <c r="H5" s="174"/>
      <c r="I5" s="174"/>
      <c r="J5" s="179"/>
      <c r="K5" s="179"/>
      <c r="L5" s="179"/>
      <c r="M5" s="179"/>
      <c r="N5" s="179"/>
      <c r="O5" s="179"/>
      <c r="P5" s="179"/>
    </row>
    <row r="6" spans="1:18" s="18" customFormat="1" ht="15">
      <c r="A6" s="220" t="s">
        <v>377</v>
      </c>
      <c r="B6" s="222"/>
      <c r="C6" s="179"/>
      <c r="D6" s="179"/>
      <c r="E6" s="179"/>
      <c r="F6" s="180"/>
      <c r="G6" s="181"/>
      <c r="H6" s="181"/>
      <c r="I6" s="181"/>
      <c r="J6" s="182"/>
      <c r="K6" s="183"/>
      <c r="L6" s="184"/>
      <c r="M6" s="296" t="s">
        <v>396</v>
      </c>
      <c r="N6" s="296"/>
      <c r="O6" s="296"/>
      <c r="P6" s="296"/>
      <c r="Q6" s="184"/>
      <c r="R6" s="184"/>
    </row>
    <row r="7" spans="1:16" s="18" customFormat="1" ht="12.75">
      <c r="A7" s="220" t="s">
        <v>480</v>
      </c>
      <c r="B7" s="222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s="18" customFormat="1" ht="12.75">
      <c r="A8" s="185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12.75">
      <c r="A9" s="186"/>
      <c r="B9" s="57"/>
      <c r="C9" s="187"/>
      <c r="D9" s="186"/>
      <c r="E9" s="186"/>
      <c r="F9" s="186"/>
      <c r="G9" s="186"/>
      <c r="H9" s="186"/>
      <c r="I9" s="188"/>
      <c r="J9" s="189" t="s">
        <v>106</v>
      </c>
      <c r="K9" s="189"/>
      <c r="L9" s="189"/>
      <c r="M9" s="189"/>
      <c r="N9" s="186"/>
      <c r="P9" s="190" t="s">
        <v>72</v>
      </c>
    </row>
    <row r="10" spans="1:17" s="89" customFormat="1" ht="26.25" customHeight="1">
      <c r="A10" s="307" t="s">
        <v>108</v>
      </c>
      <c r="B10" s="307" t="s">
        <v>276</v>
      </c>
      <c r="C10" s="307"/>
      <c r="D10" s="307"/>
      <c r="E10" s="307"/>
      <c r="F10" s="307"/>
      <c r="G10" s="307"/>
      <c r="H10" s="307"/>
      <c r="I10" s="307"/>
      <c r="J10" s="307" t="s">
        <v>277</v>
      </c>
      <c r="K10" s="307"/>
      <c r="L10" s="307"/>
      <c r="M10" s="307"/>
      <c r="N10" s="307"/>
      <c r="O10" s="307"/>
      <c r="P10" s="307" t="s">
        <v>278</v>
      </c>
      <c r="Q10" s="333"/>
    </row>
    <row r="11" spans="1:17" s="89" customFormat="1" ht="12.75" customHeight="1">
      <c r="A11" s="308"/>
      <c r="B11" s="307" t="s">
        <v>279</v>
      </c>
      <c r="C11" s="330" t="s">
        <v>280</v>
      </c>
      <c r="D11" s="330" t="s">
        <v>281</v>
      </c>
      <c r="E11" s="330" t="s">
        <v>282</v>
      </c>
      <c r="F11" s="330" t="s">
        <v>283</v>
      </c>
      <c r="G11" s="330" t="s">
        <v>284</v>
      </c>
      <c r="H11" s="330" t="s">
        <v>285</v>
      </c>
      <c r="I11" s="330" t="s">
        <v>286</v>
      </c>
      <c r="J11" s="307" t="s">
        <v>287</v>
      </c>
      <c r="K11" s="321" t="s">
        <v>288</v>
      </c>
      <c r="L11" s="321"/>
      <c r="M11" s="321"/>
      <c r="N11" s="321"/>
      <c r="O11" s="307" t="s">
        <v>289</v>
      </c>
      <c r="P11" s="307"/>
      <c r="Q11" s="334"/>
    </row>
    <row r="12" spans="1:17" s="89" customFormat="1" ht="25.5" customHeight="1">
      <c r="A12" s="308"/>
      <c r="B12" s="307"/>
      <c r="C12" s="330"/>
      <c r="D12" s="330"/>
      <c r="E12" s="330"/>
      <c r="F12" s="330"/>
      <c r="G12" s="330"/>
      <c r="H12" s="330"/>
      <c r="I12" s="330"/>
      <c r="J12" s="307"/>
      <c r="K12" s="330" t="s">
        <v>290</v>
      </c>
      <c r="L12" s="330"/>
      <c r="M12" s="330" t="s">
        <v>291</v>
      </c>
      <c r="N12" s="330"/>
      <c r="O12" s="307"/>
      <c r="P12" s="307"/>
      <c r="Q12" s="334"/>
    </row>
    <row r="13" spans="1:17" s="89" customFormat="1" ht="8.25" customHeight="1">
      <c r="A13" s="308"/>
      <c r="B13" s="307"/>
      <c r="C13" s="330"/>
      <c r="D13" s="330"/>
      <c r="E13" s="330"/>
      <c r="F13" s="330"/>
      <c r="G13" s="330"/>
      <c r="H13" s="330"/>
      <c r="I13" s="330"/>
      <c r="J13" s="307"/>
      <c r="K13" s="308"/>
      <c r="L13" s="308"/>
      <c r="M13" s="308"/>
      <c r="N13" s="308"/>
      <c r="O13" s="307"/>
      <c r="P13" s="307"/>
      <c r="Q13" s="334"/>
    </row>
    <row r="14" spans="1:17" s="89" customFormat="1" ht="25.5">
      <c r="A14" s="308"/>
      <c r="B14" s="307"/>
      <c r="C14" s="335"/>
      <c r="D14" s="335"/>
      <c r="E14" s="330"/>
      <c r="F14" s="335"/>
      <c r="G14" s="330"/>
      <c r="H14" s="330"/>
      <c r="I14" s="330"/>
      <c r="J14" s="337"/>
      <c r="K14" s="59" t="s">
        <v>228</v>
      </c>
      <c r="L14" s="59" t="s">
        <v>229</v>
      </c>
      <c r="M14" s="59" t="s">
        <v>228</v>
      </c>
      <c r="N14" s="59" t="s">
        <v>229</v>
      </c>
      <c r="O14" s="307"/>
      <c r="P14" s="307"/>
      <c r="Q14" s="334"/>
    </row>
    <row r="15" spans="1:16" s="192" customFormat="1" ht="17.25" customHeight="1">
      <c r="A15" s="41" t="s">
        <v>6</v>
      </c>
      <c r="B15" s="41">
        <v>1</v>
      </c>
      <c r="C15" s="41">
        <v>2</v>
      </c>
      <c r="D15" s="41">
        <v>3</v>
      </c>
      <c r="E15" s="191">
        <v>4</v>
      </c>
      <c r="F15" s="41">
        <v>5</v>
      </c>
      <c r="G15" s="191">
        <v>6</v>
      </c>
      <c r="H15" s="191">
        <v>7</v>
      </c>
      <c r="I15" s="191">
        <v>8</v>
      </c>
      <c r="J15" s="41">
        <v>10</v>
      </c>
      <c r="K15" s="191" t="s">
        <v>292</v>
      </c>
      <c r="L15" s="191" t="s">
        <v>293</v>
      </c>
      <c r="M15" s="191" t="s">
        <v>294</v>
      </c>
      <c r="N15" s="191" t="s">
        <v>295</v>
      </c>
      <c r="O15" s="191">
        <v>13</v>
      </c>
      <c r="P15" s="191">
        <v>14</v>
      </c>
    </row>
    <row r="16" spans="1:16" s="89" customFormat="1" ht="25.5" customHeight="1">
      <c r="A16" s="62" t="s">
        <v>296</v>
      </c>
      <c r="B16" s="193"/>
      <c r="C16" s="63" t="s">
        <v>106</v>
      </c>
      <c r="D16" s="63" t="s">
        <v>106</v>
      </c>
      <c r="E16" s="63"/>
      <c r="F16" s="63" t="s">
        <v>106</v>
      </c>
      <c r="G16" s="63"/>
      <c r="H16" s="63"/>
      <c r="I16" s="63"/>
      <c r="J16" s="63" t="s">
        <v>106</v>
      </c>
      <c r="K16" s="63" t="s">
        <v>106</v>
      </c>
      <c r="L16" s="63"/>
      <c r="M16" s="63"/>
      <c r="N16" s="63" t="s">
        <v>106</v>
      </c>
      <c r="O16" s="63" t="s">
        <v>106</v>
      </c>
      <c r="P16" s="10"/>
    </row>
    <row r="17" spans="1:16" s="89" customFormat="1" ht="21" customHeight="1">
      <c r="A17" s="194" t="s">
        <v>297</v>
      </c>
      <c r="B17" s="63"/>
      <c r="C17" s="63" t="s">
        <v>106</v>
      </c>
      <c r="D17" s="63" t="s">
        <v>106</v>
      </c>
      <c r="E17" s="63"/>
      <c r="F17" s="63" t="s">
        <v>106</v>
      </c>
      <c r="G17" s="63"/>
      <c r="H17" s="63"/>
      <c r="I17" s="63"/>
      <c r="J17" s="63" t="s">
        <v>106</v>
      </c>
      <c r="K17" s="63" t="s">
        <v>106</v>
      </c>
      <c r="L17" s="63"/>
      <c r="M17" s="63"/>
      <c r="N17" s="63" t="s">
        <v>106</v>
      </c>
      <c r="O17" s="63" t="s">
        <v>106</v>
      </c>
      <c r="P17" s="10"/>
    </row>
    <row r="18" spans="1:16" s="43" customFormat="1" ht="12.75">
      <c r="A18" s="195"/>
      <c r="B18" s="195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2"/>
    </row>
    <row r="19" spans="1:16" s="43" customFormat="1" ht="12.75">
      <c r="A19" s="196" t="s">
        <v>298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2"/>
    </row>
    <row r="20" spans="1:16" s="89" customFormat="1" ht="12.75">
      <c r="A20" s="63" t="s">
        <v>299</v>
      </c>
      <c r="B20" s="63"/>
      <c r="C20" s="63" t="s">
        <v>106</v>
      </c>
      <c r="D20" s="63" t="s">
        <v>106</v>
      </c>
      <c r="E20" s="63"/>
      <c r="F20" s="63" t="s">
        <v>106</v>
      </c>
      <c r="G20" s="63"/>
      <c r="H20" s="63"/>
      <c r="I20" s="63"/>
      <c r="J20" s="63" t="s">
        <v>106</v>
      </c>
      <c r="K20" s="63" t="s">
        <v>106</v>
      </c>
      <c r="L20" s="63"/>
      <c r="M20" s="63"/>
      <c r="N20" s="63" t="s">
        <v>106</v>
      </c>
      <c r="O20" s="63" t="s">
        <v>106</v>
      </c>
      <c r="P20" s="10"/>
    </row>
    <row r="21" spans="1:16" s="43" customFormat="1" ht="12.75">
      <c r="A21" s="63" t="s">
        <v>300</v>
      </c>
      <c r="B21" s="6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2"/>
    </row>
    <row r="22" spans="1:16" s="43" customFormat="1" ht="9.75" customHeight="1">
      <c r="A22" s="63"/>
      <c r="B22" s="19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2"/>
    </row>
    <row r="23" spans="1:16" s="43" customFormat="1" ht="12.75">
      <c r="A23" s="63" t="s">
        <v>301</v>
      </c>
      <c r="B23" s="6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2"/>
    </row>
    <row r="24" spans="1:16" s="43" customFormat="1" ht="9.75" customHeight="1">
      <c r="A24" s="63"/>
      <c r="B24" s="6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2"/>
    </row>
    <row r="25" spans="1:16" s="43" customFormat="1" ht="9.75" customHeight="1">
      <c r="A25" s="63"/>
      <c r="B25" s="6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2"/>
    </row>
    <row r="26" spans="1:16" s="43" customFormat="1" ht="12.75">
      <c r="A26" s="63" t="s">
        <v>302</v>
      </c>
      <c r="B26" s="6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2"/>
    </row>
    <row r="27" spans="1:16" s="43" customFormat="1" ht="12.75">
      <c r="A27" s="63"/>
      <c r="B27" s="6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2"/>
    </row>
    <row r="28" spans="1:16" s="43" customFormat="1" ht="12.75">
      <c r="A28" s="63"/>
      <c r="B28" s="6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2"/>
    </row>
    <row r="29" spans="1:16" s="43" customFormat="1" ht="12.75">
      <c r="A29" s="63" t="s">
        <v>303</v>
      </c>
      <c r="B29" s="6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2"/>
    </row>
    <row r="30" spans="1:16" s="43" customFormat="1" ht="12.75">
      <c r="A30" s="63"/>
      <c r="B30" s="6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2"/>
    </row>
    <row r="31" spans="1:16" s="43" customFormat="1" ht="12.75">
      <c r="A31" s="196" t="s">
        <v>304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2"/>
    </row>
    <row r="32" spans="1:16" s="43" customFormat="1" ht="12.75">
      <c r="A32" s="63" t="s">
        <v>305</v>
      </c>
      <c r="B32" s="6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2"/>
    </row>
    <row r="33" spans="1:16" s="43" customFormat="1" ht="12.75">
      <c r="A33" s="63"/>
      <c r="B33" s="6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2"/>
    </row>
    <row r="34" spans="1:16" s="43" customFormat="1" ht="12.75">
      <c r="A34" s="196" t="s">
        <v>306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2"/>
    </row>
    <row r="35" spans="1:16" s="89" customFormat="1" ht="25.5">
      <c r="A35" s="63" t="s">
        <v>307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0"/>
    </row>
    <row r="36" spans="1:16" s="89" customFormat="1" ht="12.75">
      <c r="A36" s="197"/>
      <c r="B36" s="19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"/>
    </row>
    <row r="37" spans="1:34" s="89" customFormat="1" ht="12.75">
      <c r="A37" s="198" t="s">
        <v>308</v>
      </c>
      <c r="B37" s="6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10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s="89" customFormat="1" ht="12.75">
      <c r="A38" s="196" t="s">
        <v>309</v>
      </c>
      <c r="B38" s="193"/>
      <c r="C38" s="63" t="s">
        <v>106</v>
      </c>
      <c r="D38" s="63" t="s">
        <v>106</v>
      </c>
      <c r="E38" s="63"/>
      <c r="F38" s="63" t="s">
        <v>106</v>
      </c>
      <c r="G38" s="63"/>
      <c r="H38" s="63"/>
      <c r="I38" s="63"/>
      <c r="J38" s="63" t="s">
        <v>106</v>
      </c>
      <c r="K38" s="63" t="s">
        <v>106</v>
      </c>
      <c r="L38" s="63"/>
      <c r="M38" s="63"/>
      <c r="N38" s="63" t="s">
        <v>106</v>
      </c>
      <c r="O38" s="63" t="s">
        <v>106</v>
      </c>
      <c r="P38" s="10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</row>
    <row r="39" spans="1:34" s="89" customFormat="1" ht="33" customHeight="1">
      <c r="A39" s="199" t="s">
        <v>310</v>
      </c>
      <c r="B39" s="200"/>
      <c r="C39" s="63" t="s">
        <v>106</v>
      </c>
      <c r="D39" s="63" t="s">
        <v>106</v>
      </c>
      <c r="E39" s="63"/>
      <c r="F39" s="63" t="s">
        <v>106</v>
      </c>
      <c r="G39" s="63"/>
      <c r="H39" s="63"/>
      <c r="I39" s="63"/>
      <c r="J39" s="63" t="s">
        <v>106</v>
      </c>
      <c r="K39" s="63" t="s">
        <v>106</v>
      </c>
      <c r="L39" s="63"/>
      <c r="M39" s="63"/>
      <c r="N39" s="63" t="s">
        <v>106</v>
      </c>
      <c r="O39" s="63" t="s">
        <v>106</v>
      </c>
      <c r="P39" s="10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</row>
    <row r="40" spans="1:18" s="89" customFormat="1" ht="25.5">
      <c r="A40" s="199" t="s">
        <v>311</v>
      </c>
      <c r="B40" s="20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10"/>
      <c r="R40" s="237"/>
    </row>
    <row r="41" spans="1:16" s="89" customFormat="1" ht="15.75" customHeight="1">
      <c r="A41" s="63" t="s">
        <v>297</v>
      </c>
      <c r="B41" s="63"/>
      <c r="C41" s="63" t="s">
        <v>106</v>
      </c>
      <c r="D41" s="63" t="s">
        <v>106</v>
      </c>
      <c r="E41" s="63"/>
      <c r="F41" s="63" t="s">
        <v>106</v>
      </c>
      <c r="G41" s="63"/>
      <c r="H41" s="63"/>
      <c r="I41" s="63"/>
      <c r="J41" s="63" t="s">
        <v>106</v>
      </c>
      <c r="K41" s="63" t="s">
        <v>106</v>
      </c>
      <c r="L41" s="63"/>
      <c r="M41" s="63"/>
      <c r="N41" s="63" t="s">
        <v>106</v>
      </c>
      <c r="O41" s="63" t="s">
        <v>106</v>
      </c>
      <c r="P41" s="10"/>
    </row>
    <row r="42" spans="1:18" s="89" customFormat="1" ht="38.25">
      <c r="A42" s="263" t="s">
        <v>378</v>
      </c>
      <c r="B42" s="264" t="s">
        <v>384</v>
      </c>
      <c r="C42" s="265">
        <v>19410</v>
      </c>
      <c r="D42" s="266" t="s">
        <v>402</v>
      </c>
      <c r="E42" s="266" t="s">
        <v>403</v>
      </c>
      <c r="F42" s="266" t="s">
        <v>419</v>
      </c>
      <c r="G42" s="258" t="s">
        <v>404</v>
      </c>
      <c r="H42" s="242" t="s">
        <v>366</v>
      </c>
      <c r="I42" s="242" t="s">
        <v>366</v>
      </c>
      <c r="J42" s="244">
        <v>84279.21</v>
      </c>
      <c r="K42" s="244">
        <v>13924.99</v>
      </c>
      <c r="L42" s="244">
        <v>9500.5</v>
      </c>
      <c r="M42" s="244"/>
      <c r="N42" s="244"/>
      <c r="O42" s="244">
        <f aca="true" t="shared" si="0" ref="O42:O66">J42+K42-L42</f>
        <v>88703.70000000001</v>
      </c>
      <c r="P42" s="267">
        <v>0.016278502315078307</v>
      </c>
      <c r="R42" s="235"/>
    </row>
    <row r="43" spans="1:18" s="89" customFormat="1" ht="25.5">
      <c r="A43" s="268" t="s">
        <v>379</v>
      </c>
      <c r="B43" s="264" t="s">
        <v>385</v>
      </c>
      <c r="C43" s="265">
        <v>4183</v>
      </c>
      <c r="D43" s="266" t="s">
        <v>402</v>
      </c>
      <c r="E43" s="266" t="s">
        <v>403</v>
      </c>
      <c r="F43" s="64" t="s">
        <v>420</v>
      </c>
      <c r="G43" s="258" t="s">
        <v>405</v>
      </c>
      <c r="H43" s="242" t="s">
        <v>366</v>
      </c>
      <c r="I43" s="242" t="s">
        <v>366</v>
      </c>
      <c r="J43" s="244">
        <v>322141.93</v>
      </c>
      <c r="K43" s="244">
        <v>28105.37</v>
      </c>
      <c r="L43" s="244">
        <v>24517.09</v>
      </c>
      <c r="M43" s="244"/>
      <c r="N43" s="244"/>
      <c r="O43" s="244">
        <f t="shared" si="0"/>
        <v>325730.20999999996</v>
      </c>
      <c r="P43" s="267">
        <v>0.059776536689855574</v>
      </c>
      <c r="R43" s="235"/>
    </row>
    <row r="44" spans="1:18" s="89" customFormat="1" ht="38.25">
      <c r="A44" s="263" t="s">
        <v>398</v>
      </c>
      <c r="B44" s="264" t="s">
        <v>386</v>
      </c>
      <c r="C44" s="265">
        <v>733</v>
      </c>
      <c r="D44" s="266" t="s">
        <v>402</v>
      </c>
      <c r="E44" s="266" t="s">
        <v>403</v>
      </c>
      <c r="F44" s="266" t="s">
        <v>421</v>
      </c>
      <c r="G44" s="258" t="s">
        <v>406</v>
      </c>
      <c r="H44" s="242" t="s">
        <v>366</v>
      </c>
      <c r="I44" s="242" t="s">
        <v>366</v>
      </c>
      <c r="J44" s="244">
        <v>10444.06</v>
      </c>
      <c r="K44" s="244">
        <v>2458.11</v>
      </c>
      <c r="L44" s="244">
        <v>2860.07</v>
      </c>
      <c r="M44" s="244"/>
      <c r="N44" s="244"/>
      <c r="O44" s="244">
        <f t="shared" si="0"/>
        <v>10042.1</v>
      </c>
      <c r="P44" s="267">
        <v>0.001842880827950219</v>
      </c>
      <c r="R44" s="235"/>
    </row>
    <row r="45" spans="1:20" s="89" customFormat="1" ht="25.5">
      <c r="A45" s="268" t="s">
        <v>399</v>
      </c>
      <c r="B45" s="264" t="s">
        <v>387</v>
      </c>
      <c r="C45" s="265">
        <v>530</v>
      </c>
      <c r="D45" s="266" t="s">
        <v>402</v>
      </c>
      <c r="E45" s="266" t="s">
        <v>403</v>
      </c>
      <c r="F45" s="266" t="s">
        <v>420</v>
      </c>
      <c r="G45" s="258" t="s">
        <v>407</v>
      </c>
      <c r="H45" s="242" t="s">
        <v>366</v>
      </c>
      <c r="I45" s="242" t="s">
        <v>366</v>
      </c>
      <c r="J45" s="244">
        <v>33641.73</v>
      </c>
      <c r="K45" s="244">
        <v>36676.6</v>
      </c>
      <c r="L45" s="244">
        <v>21383.43</v>
      </c>
      <c r="M45" s="244"/>
      <c r="N45" s="244"/>
      <c r="O45" s="244">
        <f t="shared" si="0"/>
        <v>48934.9</v>
      </c>
      <c r="P45" s="267">
        <v>0.008980311790129671</v>
      </c>
      <c r="R45" s="235"/>
      <c r="T45" s="236"/>
    </row>
    <row r="46" spans="1:20" s="89" customFormat="1" ht="25.5">
      <c r="A46" s="263" t="s">
        <v>400</v>
      </c>
      <c r="B46" s="264" t="s">
        <v>388</v>
      </c>
      <c r="C46" s="265">
        <v>1710</v>
      </c>
      <c r="D46" s="266" t="s">
        <v>402</v>
      </c>
      <c r="E46" s="266" t="s">
        <v>403</v>
      </c>
      <c r="F46" s="266" t="s">
        <v>420</v>
      </c>
      <c r="G46" s="258" t="s">
        <v>408</v>
      </c>
      <c r="H46" s="242" t="s">
        <v>366</v>
      </c>
      <c r="I46" s="242" t="s">
        <v>366</v>
      </c>
      <c r="J46" s="244">
        <v>29254.82</v>
      </c>
      <c r="K46" s="244">
        <v>6450.54</v>
      </c>
      <c r="L46" s="244">
        <v>16553.36</v>
      </c>
      <c r="M46" s="244"/>
      <c r="N46" s="244"/>
      <c r="O46" s="244">
        <f t="shared" si="0"/>
        <v>19152</v>
      </c>
      <c r="P46" s="267">
        <v>0.003514688523008394</v>
      </c>
      <c r="R46" s="235"/>
      <c r="T46" s="236"/>
    </row>
    <row r="47" spans="1:22" s="89" customFormat="1" ht="25.5">
      <c r="A47" s="263" t="s">
        <v>380</v>
      </c>
      <c r="B47" s="264" t="s">
        <v>389</v>
      </c>
      <c r="C47" s="265">
        <v>16004</v>
      </c>
      <c r="D47" s="266" t="s">
        <v>402</v>
      </c>
      <c r="E47" s="266" t="s">
        <v>403</v>
      </c>
      <c r="F47" s="266" t="s">
        <v>420</v>
      </c>
      <c r="G47" s="258" t="s">
        <v>409</v>
      </c>
      <c r="H47" s="242" t="s">
        <v>366</v>
      </c>
      <c r="I47" s="242" t="s">
        <v>366</v>
      </c>
      <c r="J47" s="244">
        <v>86490.59</v>
      </c>
      <c r="K47" s="244">
        <v>53669.72</v>
      </c>
      <c r="L47" s="244">
        <v>11808.23</v>
      </c>
      <c r="M47" s="244"/>
      <c r="N47" s="244"/>
      <c r="O47" s="244">
        <f t="shared" si="0"/>
        <v>128352.08</v>
      </c>
      <c r="P47" s="267">
        <v>0.023554593905610655</v>
      </c>
      <c r="R47" s="235"/>
      <c r="T47" s="237"/>
      <c r="V47" s="235"/>
    </row>
    <row r="48" spans="1:16" s="43" customFormat="1" ht="38.25">
      <c r="A48" s="263" t="s">
        <v>422</v>
      </c>
      <c r="B48" s="264" t="s">
        <v>423</v>
      </c>
      <c r="C48" s="265">
        <v>31665</v>
      </c>
      <c r="D48" s="266" t="s">
        <v>402</v>
      </c>
      <c r="E48" s="266" t="s">
        <v>403</v>
      </c>
      <c r="F48" s="266" t="s">
        <v>421</v>
      </c>
      <c r="G48" s="258" t="s">
        <v>424</v>
      </c>
      <c r="H48" s="242" t="s">
        <v>366</v>
      </c>
      <c r="I48" s="242" t="s">
        <v>366</v>
      </c>
      <c r="J48" s="244">
        <v>180247.03</v>
      </c>
      <c r="K48" s="244">
        <v>42317.97</v>
      </c>
      <c r="L48" s="244">
        <v>26242</v>
      </c>
      <c r="M48" s="244"/>
      <c r="N48" s="244"/>
      <c r="O48" s="244">
        <f t="shared" si="0"/>
        <v>196323</v>
      </c>
      <c r="P48" s="267">
        <v>0.03602831009307524</v>
      </c>
    </row>
    <row r="49" spans="1:16" s="43" customFormat="1" ht="25.5">
      <c r="A49" s="263" t="s">
        <v>417</v>
      </c>
      <c r="B49" s="264" t="s">
        <v>425</v>
      </c>
      <c r="C49" s="265">
        <v>10000</v>
      </c>
      <c r="D49" s="266" t="s">
        <v>402</v>
      </c>
      <c r="E49" s="266" t="s">
        <v>403</v>
      </c>
      <c r="F49" s="266" t="s">
        <v>420</v>
      </c>
      <c r="G49" s="258" t="s">
        <v>426</v>
      </c>
      <c r="H49" s="242" t="s">
        <v>366</v>
      </c>
      <c r="I49" s="242" t="s">
        <v>366</v>
      </c>
      <c r="J49" s="244">
        <v>13100</v>
      </c>
      <c r="K49" s="244">
        <v>1950</v>
      </c>
      <c r="L49" s="244">
        <v>2150</v>
      </c>
      <c r="M49" s="244"/>
      <c r="N49" s="244"/>
      <c r="O49" s="244">
        <f t="shared" si="0"/>
        <v>12900</v>
      </c>
      <c r="P49" s="267">
        <v>0.002367349725710541</v>
      </c>
    </row>
    <row r="50" spans="1:16" s="43" customFormat="1" ht="25.5">
      <c r="A50" s="263" t="s">
        <v>427</v>
      </c>
      <c r="B50" s="264" t="s">
        <v>428</v>
      </c>
      <c r="C50" s="265">
        <v>12370</v>
      </c>
      <c r="D50" s="266" t="s">
        <v>402</v>
      </c>
      <c r="E50" s="266" t="s">
        <v>403</v>
      </c>
      <c r="F50" s="266" t="s">
        <v>420</v>
      </c>
      <c r="G50" s="258" t="s">
        <v>429</v>
      </c>
      <c r="H50" s="242" t="s">
        <v>366</v>
      </c>
      <c r="I50" s="242" t="s">
        <v>366</v>
      </c>
      <c r="J50" s="244">
        <v>388315.29</v>
      </c>
      <c r="K50" s="244">
        <v>88435.99</v>
      </c>
      <c r="L50" s="244">
        <v>64459.18</v>
      </c>
      <c r="M50" s="244"/>
      <c r="N50" s="244"/>
      <c r="O50" s="244">
        <f t="shared" si="0"/>
        <v>412292.1</v>
      </c>
      <c r="P50" s="267">
        <v>0.07566198370911806</v>
      </c>
    </row>
    <row r="51" spans="1:16" s="43" customFormat="1" ht="25.5">
      <c r="A51" s="268" t="s">
        <v>430</v>
      </c>
      <c r="B51" s="264" t="s">
        <v>431</v>
      </c>
      <c r="C51" s="265">
        <v>3230</v>
      </c>
      <c r="D51" s="266" t="s">
        <v>402</v>
      </c>
      <c r="E51" s="266" t="s">
        <v>403</v>
      </c>
      <c r="F51" s="266" t="s">
        <v>420</v>
      </c>
      <c r="G51" s="258" t="s">
        <v>432</v>
      </c>
      <c r="H51" s="242" t="s">
        <v>366</v>
      </c>
      <c r="I51" s="242" t="s">
        <v>366</v>
      </c>
      <c r="J51" s="244">
        <v>4892.55</v>
      </c>
      <c r="K51" s="244">
        <v>1744.2</v>
      </c>
      <c r="L51" s="244">
        <v>2147.05</v>
      </c>
      <c r="M51" s="244"/>
      <c r="N51" s="244"/>
      <c r="O51" s="244">
        <f t="shared" si="0"/>
        <v>4489.7</v>
      </c>
      <c r="P51" s="267">
        <v>0.000823929462288575</v>
      </c>
    </row>
    <row r="52" spans="1:16" s="43" customFormat="1" ht="25.5">
      <c r="A52" s="263" t="s">
        <v>449</v>
      </c>
      <c r="B52" s="264" t="s">
        <v>462</v>
      </c>
      <c r="C52" s="265">
        <v>99810</v>
      </c>
      <c r="D52" s="266" t="s">
        <v>402</v>
      </c>
      <c r="E52" s="266" t="s">
        <v>403</v>
      </c>
      <c r="F52" s="266" t="s">
        <v>420</v>
      </c>
      <c r="G52" s="258" t="s">
        <v>433</v>
      </c>
      <c r="H52" s="242"/>
      <c r="I52" s="242"/>
      <c r="J52" s="244">
        <v>136020.11</v>
      </c>
      <c r="K52" s="244">
        <v>19086.75</v>
      </c>
      <c r="L52" s="244">
        <v>16370.96</v>
      </c>
      <c r="M52" s="244"/>
      <c r="N52" s="244"/>
      <c r="O52" s="244">
        <f t="shared" si="0"/>
        <v>138735.9</v>
      </c>
      <c r="P52" s="267">
        <v>0.025460185644279463</v>
      </c>
    </row>
    <row r="53" spans="1:20" s="89" customFormat="1" ht="38.25">
      <c r="A53" s="263" t="s">
        <v>434</v>
      </c>
      <c r="B53" s="264" t="s">
        <v>390</v>
      </c>
      <c r="C53" s="265">
        <v>1192</v>
      </c>
      <c r="D53" s="266" t="s">
        <v>402</v>
      </c>
      <c r="E53" s="266" t="s">
        <v>403</v>
      </c>
      <c r="F53" s="266" t="s">
        <v>421</v>
      </c>
      <c r="G53" s="258" t="s">
        <v>410</v>
      </c>
      <c r="H53" s="242" t="s">
        <v>366</v>
      </c>
      <c r="I53" s="242" t="s">
        <v>366</v>
      </c>
      <c r="J53" s="244">
        <v>107682.55</v>
      </c>
      <c r="K53" s="244">
        <v>54798.23</v>
      </c>
      <c r="L53" s="244">
        <v>44055.58</v>
      </c>
      <c r="M53" s="244"/>
      <c r="N53" s="244"/>
      <c r="O53" s="244">
        <f t="shared" si="0"/>
        <v>118425.2</v>
      </c>
      <c r="P53" s="267">
        <v>0.02173285773156713</v>
      </c>
      <c r="R53" s="235"/>
      <c r="T53" s="236"/>
    </row>
    <row r="54" spans="1:20" s="89" customFormat="1" ht="25.5">
      <c r="A54" s="263" t="s">
        <v>381</v>
      </c>
      <c r="B54" s="264" t="s">
        <v>391</v>
      </c>
      <c r="C54" s="265">
        <v>1207</v>
      </c>
      <c r="D54" s="266" t="s">
        <v>402</v>
      </c>
      <c r="E54" s="266" t="s">
        <v>403</v>
      </c>
      <c r="F54" s="266" t="s">
        <v>420</v>
      </c>
      <c r="G54" s="258" t="s">
        <v>411</v>
      </c>
      <c r="H54" s="242" t="s">
        <v>366</v>
      </c>
      <c r="I54" s="242" t="s">
        <v>366</v>
      </c>
      <c r="J54" s="244">
        <v>45951.7</v>
      </c>
      <c r="K54" s="244">
        <v>35344.4</v>
      </c>
      <c r="L54" s="244">
        <v>19847.73</v>
      </c>
      <c r="M54" s="244"/>
      <c r="N54" s="244"/>
      <c r="O54" s="244">
        <f t="shared" si="0"/>
        <v>61448.37000000001</v>
      </c>
      <c r="P54" s="267">
        <v>0.011276727276345726</v>
      </c>
      <c r="Q54" s="235"/>
      <c r="R54" s="235"/>
      <c r="T54" s="236"/>
    </row>
    <row r="55" spans="1:18" s="89" customFormat="1" ht="25.5">
      <c r="A55" s="263" t="s">
        <v>446</v>
      </c>
      <c r="B55" s="264" t="s">
        <v>392</v>
      </c>
      <c r="C55" s="265">
        <v>3821</v>
      </c>
      <c r="D55" s="266" t="s">
        <v>402</v>
      </c>
      <c r="E55" s="266" t="s">
        <v>403</v>
      </c>
      <c r="F55" s="266" t="s">
        <v>420</v>
      </c>
      <c r="G55" s="258" t="s">
        <v>412</v>
      </c>
      <c r="H55" s="242" t="s">
        <v>366</v>
      </c>
      <c r="I55" s="242" t="s">
        <v>366</v>
      </c>
      <c r="J55" s="244">
        <v>122632</v>
      </c>
      <c r="K55" s="244">
        <v>196368.13</v>
      </c>
      <c r="L55" s="244">
        <v>70845.28</v>
      </c>
      <c r="M55" s="244"/>
      <c r="N55" s="244"/>
      <c r="O55" s="244">
        <f t="shared" si="0"/>
        <v>248154.85</v>
      </c>
      <c r="P55" s="267">
        <v>0.04554025706056128</v>
      </c>
      <c r="R55" s="235"/>
    </row>
    <row r="56" spans="1:18" s="89" customFormat="1" ht="25.5">
      <c r="A56" s="268" t="s">
        <v>401</v>
      </c>
      <c r="B56" s="264" t="s">
        <v>393</v>
      </c>
      <c r="C56" s="265">
        <v>3297</v>
      </c>
      <c r="D56" s="266" t="s">
        <v>402</v>
      </c>
      <c r="E56" s="266" t="s">
        <v>403</v>
      </c>
      <c r="F56" s="266" t="s">
        <v>420</v>
      </c>
      <c r="G56" s="258" t="s">
        <v>413</v>
      </c>
      <c r="H56" s="242" t="s">
        <v>366</v>
      </c>
      <c r="I56" s="242" t="s">
        <v>366</v>
      </c>
      <c r="J56" s="244">
        <v>116363.9</v>
      </c>
      <c r="K56" s="244">
        <v>81895.57</v>
      </c>
      <c r="L56" s="244">
        <v>46597.47</v>
      </c>
      <c r="M56" s="244"/>
      <c r="N56" s="244"/>
      <c r="O56" s="244">
        <f t="shared" si="0"/>
        <v>151662</v>
      </c>
      <c r="P56" s="267">
        <v>0.02783232512408621</v>
      </c>
      <c r="R56" s="235"/>
    </row>
    <row r="57" spans="1:18" s="89" customFormat="1" ht="25.5">
      <c r="A57" s="263" t="s">
        <v>382</v>
      </c>
      <c r="B57" s="264" t="s">
        <v>394</v>
      </c>
      <c r="C57" s="265">
        <v>6000</v>
      </c>
      <c r="D57" s="266" t="s">
        <v>402</v>
      </c>
      <c r="E57" s="266" t="s">
        <v>403</v>
      </c>
      <c r="F57" s="266" t="s">
        <v>420</v>
      </c>
      <c r="G57" s="258" t="s">
        <v>414</v>
      </c>
      <c r="H57" s="242" t="s">
        <v>366</v>
      </c>
      <c r="I57" s="242" t="s">
        <v>366</v>
      </c>
      <c r="J57" s="244">
        <v>18064.8</v>
      </c>
      <c r="K57" s="244">
        <v>28590</v>
      </c>
      <c r="L57" s="244">
        <v>18754.8</v>
      </c>
      <c r="M57" s="244"/>
      <c r="N57" s="244"/>
      <c r="O57" s="244">
        <f t="shared" si="0"/>
        <v>27900.000000000004</v>
      </c>
      <c r="P57" s="267">
        <v>0.005120081964908846</v>
      </c>
      <c r="R57" s="235"/>
    </row>
    <row r="58" spans="1:18" s="89" customFormat="1" ht="25.5">
      <c r="A58" s="263" t="s">
        <v>457</v>
      </c>
      <c r="B58" s="264" t="s">
        <v>394</v>
      </c>
      <c r="C58" s="265">
        <v>11000</v>
      </c>
      <c r="D58" s="266" t="s">
        <v>402</v>
      </c>
      <c r="E58" s="266" t="s">
        <v>403</v>
      </c>
      <c r="F58" s="266" t="s">
        <v>420</v>
      </c>
      <c r="G58" s="258" t="s">
        <v>414</v>
      </c>
      <c r="H58" s="242"/>
      <c r="I58" s="242"/>
      <c r="J58" s="244">
        <v>49500</v>
      </c>
      <c r="K58" s="244"/>
      <c r="L58" s="244"/>
      <c r="M58" s="244"/>
      <c r="N58" s="244"/>
      <c r="O58" s="244">
        <f t="shared" si="0"/>
        <v>49500</v>
      </c>
      <c r="P58" s="267">
        <v>0.009084016389354403</v>
      </c>
      <c r="R58" s="235"/>
    </row>
    <row r="59" spans="1:18" s="89" customFormat="1" ht="25.5">
      <c r="A59" s="263" t="s">
        <v>458</v>
      </c>
      <c r="B59" s="264" t="s">
        <v>463</v>
      </c>
      <c r="C59" s="265">
        <v>22000</v>
      </c>
      <c r="D59" s="266" t="s">
        <v>402</v>
      </c>
      <c r="E59" s="266" t="s">
        <v>403</v>
      </c>
      <c r="F59" s="266" t="s">
        <v>420</v>
      </c>
      <c r="G59" s="258" t="s">
        <v>464</v>
      </c>
      <c r="H59" s="242"/>
      <c r="I59" s="242"/>
      <c r="J59" s="244">
        <v>76120</v>
      </c>
      <c r="K59" s="244">
        <v>19800</v>
      </c>
      <c r="L59" s="244">
        <v>1320</v>
      </c>
      <c r="M59" s="244"/>
      <c r="N59" s="244"/>
      <c r="O59" s="244">
        <f t="shared" si="0"/>
        <v>94600</v>
      </c>
      <c r="P59" s="267">
        <v>0.017360564655210634</v>
      </c>
      <c r="R59" s="235"/>
    </row>
    <row r="60" spans="1:18" s="89" customFormat="1" ht="25.5">
      <c r="A60" s="263" t="s">
        <v>450</v>
      </c>
      <c r="B60" s="264" t="s">
        <v>465</v>
      </c>
      <c r="C60" s="265">
        <v>10512</v>
      </c>
      <c r="D60" s="266" t="s">
        <v>402</v>
      </c>
      <c r="E60" s="266" t="s">
        <v>403</v>
      </c>
      <c r="F60" s="266" t="s">
        <v>420</v>
      </c>
      <c r="G60" s="258" t="s">
        <v>466</v>
      </c>
      <c r="H60" s="242"/>
      <c r="I60" s="242"/>
      <c r="J60" s="244">
        <v>137352.33</v>
      </c>
      <c r="K60" s="244">
        <v>53672.16</v>
      </c>
      <c r="L60" s="244">
        <v>20257.05</v>
      </c>
      <c r="M60" s="244"/>
      <c r="N60" s="244"/>
      <c r="O60" s="244">
        <f t="shared" si="0"/>
        <v>170767.44</v>
      </c>
      <c r="P60" s="267">
        <v>0.03133846916622413</v>
      </c>
      <c r="R60" s="235"/>
    </row>
    <row r="61" spans="1:18" s="89" customFormat="1" ht="25.5">
      <c r="A61" s="263" t="s">
        <v>459</v>
      </c>
      <c r="B61" s="264" t="s">
        <v>467</v>
      </c>
      <c r="C61" s="265">
        <v>12781</v>
      </c>
      <c r="D61" s="266" t="s">
        <v>402</v>
      </c>
      <c r="E61" s="266" t="s">
        <v>403</v>
      </c>
      <c r="F61" s="266" t="s">
        <v>420</v>
      </c>
      <c r="G61" s="258" t="s">
        <v>468</v>
      </c>
      <c r="H61" s="242"/>
      <c r="I61" s="242"/>
      <c r="J61" s="244">
        <v>124475.91</v>
      </c>
      <c r="K61" s="244">
        <v>23555.85</v>
      </c>
      <c r="L61" s="244">
        <v>12169.73</v>
      </c>
      <c r="M61" s="244"/>
      <c r="N61" s="244"/>
      <c r="O61" s="244">
        <f t="shared" si="0"/>
        <v>135862.03</v>
      </c>
      <c r="P61" s="267">
        <v>0.024932786004261808</v>
      </c>
      <c r="R61" s="235"/>
    </row>
    <row r="62" spans="1:18" s="89" customFormat="1" ht="25.5">
      <c r="A62" s="263" t="s">
        <v>451</v>
      </c>
      <c r="B62" s="264" t="s">
        <v>469</v>
      </c>
      <c r="C62" s="265">
        <v>11000</v>
      </c>
      <c r="D62" s="266" t="s">
        <v>402</v>
      </c>
      <c r="E62" s="266" t="s">
        <v>403</v>
      </c>
      <c r="F62" s="266" t="s">
        <v>420</v>
      </c>
      <c r="G62" s="258" t="s">
        <v>470</v>
      </c>
      <c r="H62" s="242"/>
      <c r="I62" s="242"/>
      <c r="J62" s="244">
        <v>103441.05</v>
      </c>
      <c r="K62" s="244">
        <v>60225</v>
      </c>
      <c r="L62" s="244">
        <v>10546.05</v>
      </c>
      <c r="M62" s="244"/>
      <c r="N62" s="244"/>
      <c r="O62" s="244">
        <f t="shared" si="0"/>
        <v>153120</v>
      </c>
      <c r="P62" s="267">
        <v>0.028099890697736284</v>
      </c>
      <c r="R62" s="235"/>
    </row>
    <row r="63" spans="1:18" s="89" customFormat="1" ht="25.5">
      <c r="A63" s="263" t="s">
        <v>452</v>
      </c>
      <c r="B63" s="264" t="s">
        <v>471</v>
      </c>
      <c r="C63" s="265">
        <v>29057</v>
      </c>
      <c r="D63" s="266" t="s">
        <v>402</v>
      </c>
      <c r="E63" s="266" t="s">
        <v>403</v>
      </c>
      <c r="F63" s="266" t="s">
        <v>420</v>
      </c>
      <c r="G63" s="258" t="s">
        <v>472</v>
      </c>
      <c r="H63" s="242"/>
      <c r="I63" s="242"/>
      <c r="J63" s="244">
        <v>130518.23</v>
      </c>
      <c r="K63" s="244">
        <v>89733.83</v>
      </c>
      <c r="L63" s="244">
        <v>6101.97</v>
      </c>
      <c r="M63" s="244"/>
      <c r="N63" s="244"/>
      <c r="O63" s="244">
        <f t="shared" si="0"/>
        <v>214150.09</v>
      </c>
      <c r="P63" s="267">
        <v>0.03929985711801455</v>
      </c>
      <c r="R63" s="235"/>
    </row>
    <row r="64" spans="1:18" s="89" customFormat="1" ht="25.5">
      <c r="A64" s="263" t="s">
        <v>460</v>
      </c>
      <c r="B64" s="264" t="s">
        <v>473</v>
      </c>
      <c r="C64" s="265">
        <v>790</v>
      </c>
      <c r="D64" s="266" t="s">
        <v>402</v>
      </c>
      <c r="E64" s="266" t="s">
        <v>403</v>
      </c>
      <c r="F64" s="266" t="s">
        <v>420</v>
      </c>
      <c r="G64" s="258" t="s">
        <v>474</v>
      </c>
      <c r="H64" s="242"/>
      <c r="I64" s="242"/>
      <c r="J64" s="244">
        <v>73203.9</v>
      </c>
      <c r="K64" s="244">
        <v>813.7</v>
      </c>
      <c r="L64" s="244">
        <v>67729.2</v>
      </c>
      <c r="M64" s="244"/>
      <c r="N64" s="244"/>
      <c r="O64" s="244">
        <f t="shared" si="0"/>
        <v>6288.399999999994</v>
      </c>
      <c r="P64" s="267">
        <v>0.0011540187608649732</v>
      </c>
      <c r="R64" s="235"/>
    </row>
    <row r="65" spans="1:18" s="89" customFormat="1" ht="25.5">
      <c r="A65" s="263" t="s">
        <v>461</v>
      </c>
      <c r="B65" s="264" t="s">
        <v>473</v>
      </c>
      <c r="C65" s="265">
        <v>10270</v>
      </c>
      <c r="D65" s="266" t="s">
        <v>402</v>
      </c>
      <c r="E65" s="266" t="s">
        <v>403</v>
      </c>
      <c r="F65" s="266" t="s">
        <v>420</v>
      </c>
      <c r="G65" s="258" t="s">
        <v>474</v>
      </c>
      <c r="H65" s="242"/>
      <c r="I65" s="242"/>
      <c r="J65" s="244">
        <v>68053.44</v>
      </c>
      <c r="K65" s="244"/>
      <c r="L65" s="244"/>
      <c r="M65" s="244"/>
      <c r="N65" s="244"/>
      <c r="O65" s="244">
        <f t="shared" si="0"/>
        <v>68053.44</v>
      </c>
      <c r="P65" s="267">
        <v>0.012488859885089828</v>
      </c>
      <c r="R65" s="235"/>
    </row>
    <row r="66" spans="1:18" s="89" customFormat="1" ht="25.5">
      <c r="A66" s="263" t="s">
        <v>455</v>
      </c>
      <c r="B66" s="264" t="s">
        <v>475</v>
      </c>
      <c r="C66" s="265">
        <v>18400</v>
      </c>
      <c r="D66" s="266" t="s">
        <v>402</v>
      </c>
      <c r="E66" s="266" t="s">
        <v>403</v>
      </c>
      <c r="F66" s="266" t="s">
        <v>420</v>
      </c>
      <c r="G66" s="258" t="s">
        <v>476</v>
      </c>
      <c r="H66" s="242"/>
      <c r="I66" s="242"/>
      <c r="J66" s="244">
        <v>111838.51</v>
      </c>
      <c r="K66" s="244">
        <v>6657.49</v>
      </c>
      <c r="L66" s="244">
        <v>920</v>
      </c>
      <c r="M66" s="244"/>
      <c r="N66" s="244"/>
      <c r="O66" s="244">
        <f t="shared" si="0"/>
        <v>117576</v>
      </c>
      <c r="P66" s="267">
        <v>0.021577016383731985</v>
      </c>
      <c r="R66" s="235"/>
    </row>
    <row r="67" spans="1:18" s="89" customFormat="1" ht="38.25">
      <c r="A67" s="263" t="s">
        <v>383</v>
      </c>
      <c r="B67" s="264" t="s">
        <v>395</v>
      </c>
      <c r="C67" s="270">
        <v>59844.4045</v>
      </c>
      <c r="D67" s="266" t="s">
        <v>402</v>
      </c>
      <c r="E67" s="266" t="s">
        <v>403</v>
      </c>
      <c r="F67" s="266" t="s">
        <v>415</v>
      </c>
      <c r="G67" s="258" t="s">
        <v>416</v>
      </c>
      <c r="H67" s="242" t="s">
        <v>366</v>
      </c>
      <c r="I67" s="242" t="s">
        <v>366</v>
      </c>
      <c r="J67" s="244">
        <v>60000</v>
      </c>
      <c r="K67" s="244">
        <v>11526.04</v>
      </c>
      <c r="L67" s="244">
        <v>4883.31</v>
      </c>
      <c r="M67" s="244"/>
      <c r="N67" s="244"/>
      <c r="O67" s="244">
        <f>J67+K67-L67</f>
        <v>66642.73000000001</v>
      </c>
      <c r="P67" s="267">
        <v>0.012229972758612534</v>
      </c>
      <c r="R67" s="235"/>
    </row>
    <row r="68" spans="1:16" s="43" customFormat="1" ht="12.75">
      <c r="A68" s="196" t="s">
        <v>312</v>
      </c>
      <c r="B68" s="62"/>
      <c r="C68" s="62"/>
      <c r="D68" s="62"/>
      <c r="E68" s="62"/>
      <c r="F68" s="62"/>
      <c r="G68" s="62"/>
      <c r="H68" s="62"/>
      <c r="I68" s="62"/>
      <c r="J68" s="224">
        <f>SUM(J42:J67)</f>
        <v>2634025.639999999</v>
      </c>
      <c r="K68" s="224">
        <f>SUM(K42:K67)</f>
        <v>957800.64</v>
      </c>
      <c r="L68" s="224">
        <f>SUM(L42:L67)</f>
        <v>522020.03999999986</v>
      </c>
      <c r="M68" s="224"/>
      <c r="N68" s="224"/>
      <c r="O68" s="224">
        <f>SUM(O42:O67)</f>
        <v>3069806.2399999993</v>
      </c>
      <c r="P68" s="271">
        <v>0.5633569736626749</v>
      </c>
    </row>
    <row r="69" spans="1:16" s="89" customFormat="1" ht="29.25" customHeight="1">
      <c r="A69" s="63" t="s">
        <v>313</v>
      </c>
      <c r="B69" s="63"/>
      <c r="C69" s="63" t="s">
        <v>106</v>
      </c>
      <c r="D69" s="63" t="s">
        <v>106</v>
      </c>
      <c r="E69" s="63"/>
      <c r="F69" s="63" t="s">
        <v>106</v>
      </c>
      <c r="G69" s="63"/>
      <c r="H69" s="63"/>
      <c r="I69" s="63"/>
      <c r="J69" s="45" t="s">
        <v>106</v>
      </c>
      <c r="K69" s="45" t="s">
        <v>106</v>
      </c>
      <c r="L69" s="45"/>
      <c r="M69" s="45"/>
      <c r="N69" s="45" t="s">
        <v>106</v>
      </c>
      <c r="O69" s="45" t="s">
        <v>106</v>
      </c>
      <c r="P69" s="272"/>
    </row>
    <row r="70" spans="1:16" s="89" customFormat="1" ht="15" customHeight="1">
      <c r="A70" s="63" t="s">
        <v>314</v>
      </c>
      <c r="B70" s="63"/>
      <c r="C70" s="63" t="s">
        <v>106</v>
      </c>
      <c r="D70" s="63" t="s">
        <v>106</v>
      </c>
      <c r="E70" s="63"/>
      <c r="F70" s="63" t="s">
        <v>106</v>
      </c>
      <c r="G70" s="63"/>
      <c r="H70" s="63"/>
      <c r="I70" s="63"/>
      <c r="J70" s="45" t="s">
        <v>106</v>
      </c>
      <c r="K70" s="45" t="s">
        <v>106</v>
      </c>
      <c r="L70" s="45"/>
      <c r="M70" s="45"/>
      <c r="N70" s="45" t="s">
        <v>106</v>
      </c>
      <c r="O70" s="45" t="s">
        <v>106</v>
      </c>
      <c r="P70" s="272"/>
    </row>
    <row r="71" spans="1:16" s="43" customFormat="1" ht="18.75" customHeight="1">
      <c r="A71" s="63" t="s">
        <v>300</v>
      </c>
      <c r="B71" s="63"/>
      <c r="C71" s="62"/>
      <c r="D71" s="62"/>
      <c r="E71" s="62"/>
      <c r="F71" s="62"/>
      <c r="G71" s="62"/>
      <c r="H71" s="62"/>
      <c r="I71" s="62"/>
      <c r="J71" s="245"/>
      <c r="K71" s="245"/>
      <c r="L71" s="245"/>
      <c r="M71" s="245"/>
      <c r="N71" s="245"/>
      <c r="O71" s="245"/>
      <c r="P71" s="273"/>
    </row>
    <row r="72" spans="1:16" s="43" customFormat="1" ht="25.5">
      <c r="A72" s="263" t="s">
        <v>435</v>
      </c>
      <c r="B72" s="264" t="s">
        <v>437</v>
      </c>
      <c r="C72" s="265">
        <v>159</v>
      </c>
      <c r="D72" s="266" t="s">
        <v>402</v>
      </c>
      <c r="E72" s="266" t="s">
        <v>403</v>
      </c>
      <c r="F72" s="269" t="s">
        <v>436</v>
      </c>
      <c r="G72" s="258" t="s">
        <v>438</v>
      </c>
      <c r="H72" s="242" t="s">
        <v>366</v>
      </c>
      <c r="I72" s="242" t="s">
        <v>366</v>
      </c>
      <c r="J72" s="244">
        <v>314994.02</v>
      </c>
      <c r="K72" s="244">
        <v>25739.26</v>
      </c>
      <c r="L72" s="244">
        <v>28094.39</v>
      </c>
      <c r="M72" s="274"/>
      <c r="N72" s="274"/>
      <c r="O72" s="244">
        <f>J72+K72-L72</f>
        <v>312638.89</v>
      </c>
      <c r="P72" s="267">
        <v>0.05737407678201148</v>
      </c>
    </row>
    <row r="73" spans="1:16" s="43" customFormat="1" ht="25.5">
      <c r="A73" s="263" t="s">
        <v>439</v>
      </c>
      <c r="B73" s="264" t="s">
        <v>440</v>
      </c>
      <c r="C73" s="265">
        <v>21</v>
      </c>
      <c r="D73" s="266" t="s">
        <v>402</v>
      </c>
      <c r="E73" s="266" t="s">
        <v>403</v>
      </c>
      <c r="F73" s="64" t="s">
        <v>436</v>
      </c>
      <c r="G73" s="258" t="s">
        <v>441</v>
      </c>
      <c r="H73" s="242" t="s">
        <v>366</v>
      </c>
      <c r="I73" s="242" t="s">
        <v>366</v>
      </c>
      <c r="J73" s="244">
        <v>21973.43</v>
      </c>
      <c r="K73" s="244">
        <v>972.93</v>
      </c>
      <c r="L73" s="244">
        <v>1237.6</v>
      </c>
      <c r="M73" s="274"/>
      <c r="N73" s="274"/>
      <c r="O73" s="244">
        <f>J73+K73-L73</f>
        <v>21708.760000000002</v>
      </c>
      <c r="P73" s="267">
        <v>0.003983893568334573</v>
      </c>
    </row>
    <row r="74" spans="1:16" s="43" customFormat="1" ht="25.5">
      <c r="A74" s="263" t="s">
        <v>477</v>
      </c>
      <c r="B74" s="264" t="s">
        <v>478</v>
      </c>
      <c r="C74" s="265">
        <v>73</v>
      </c>
      <c r="D74" s="266" t="s">
        <v>402</v>
      </c>
      <c r="E74" s="266" t="s">
        <v>403</v>
      </c>
      <c r="F74" s="64" t="s">
        <v>436</v>
      </c>
      <c r="G74" s="258" t="s">
        <v>479</v>
      </c>
      <c r="H74" s="242"/>
      <c r="I74" s="242"/>
      <c r="J74" s="244">
        <v>149938.45</v>
      </c>
      <c r="K74" s="244">
        <v>3209.88</v>
      </c>
      <c r="L74" s="244">
        <v>3177.32</v>
      </c>
      <c r="M74" s="274"/>
      <c r="N74" s="274"/>
      <c r="O74" s="244">
        <f>J74+K74-L74</f>
        <v>149971.01</v>
      </c>
      <c r="P74" s="267">
        <v>0.027522002278142083</v>
      </c>
    </row>
    <row r="75" spans="1:16" s="43" customFormat="1" ht="12.75">
      <c r="A75" s="240"/>
      <c r="B75" s="240"/>
      <c r="C75" s="223"/>
      <c r="D75" s="62"/>
      <c r="E75" s="62"/>
      <c r="F75" s="63"/>
      <c r="G75" s="243"/>
      <c r="H75" s="241"/>
      <c r="I75" s="242"/>
      <c r="J75" s="223"/>
      <c r="K75" s="223"/>
      <c r="L75" s="223"/>
      <c r="M75" s="223"/>
      <c r="N75" s="223"/>
      <c r="O75" s="223"/>
      <c r="P75" s="275"/>
    </row>
    <row r="76" spans="1:18" s="43" customFormat="1" ht="16.5" customHeight="1">
      <c r="A76" s="63" t="s">
        <v>301</v>
      </c>
      <c r="B76" s="63"/>
      <c r="C76" s="62"/>
      <c r="D76" s="62"/>
      <c r="E76" s="62"/>
      <c r="F76" s="62"/>
      <c r="G76" s="62"/>
      <c r="H76" s="62"/>
      <c r="I76" s="62"/>
      <c r="J76" s="245"/>
      <c r="K76" s="245"/>
      <c r="L76" s="245"/>
      <c r="M76" s="245"/>
      <c r="N76" s="245"/>
      <c r="O76" s="245"/>
      <c r="P76" s="273"/>
      <c r="R76" s="229"/>
    </row>
    <row r="77" spans="1:18" s="43" customFormat="1" ht="9.75" customHeight="1">
      <c r="A77" s="63"/>
      <c r="B77" s="63"/>
      <c r="C77" s="62"/>
      <c r="D77" s="62"/>
      <c r="E77" s="62"/>
      <c r="F77" s="62"/>
      <c r="G77" s="62"/>
      <c r="H77" s="62"/>
      <c r="I77" s="62"/>
      <c r="J77" s="245"/>
      <c r="K77" s="245"/>
      <c r="L77" s="245"/>
      <c r="M77" s="245"/>
      <c r="N77" s="245"/>
      <c r="O77" s="245"/>
      <c r="P77" s="273"/>
      <c r="R77" s="230"/>
    </row>
    <row r="78" spans="1:18" s="43" customFormat="1" ht="15.75" customHeight="1">
      <c r="A78" s="63" t="s">
        <v>302</v>
      </c>
      <c r="B78" s="63"/>
      <c r="C78" s="62"/>
      <c r="D78" s="62"/>
      <c r="E78" s="62"/>
      <c r="F78" s="62"/>
      <c r="G78" s="62"/>
      <c r="H78" s="62"/>
      <c r="I78" s="62"/>
      <c r="J78" s="245"/>
      <c r="K78" s="245"/>
      <c r="L78" s="245"/>
      <c r="M78" s="245"/>
      <c r="N78" s="245"/>
      <c r="O78" s="245"/>
      <c r="P78" s="273"/>
      <c r="R78" s="229"/>
    </row>
    <row r="79" spans="1:16" s="43" customFormat="1" ht="12.75">
      <c r="A79" s="63"/>
      <c r="B79" s="63"/>
      <c r="C79" s="62"/>
      <c r="D79" s="62"/>
      <c r="E79" s="62"/>
      <c r="F79" s="62"/>
      <c r="G79" s="62"/>
      <c r="H79" s="62"/>
      <c r="I79" s="62"/>
      <c r="J79" s="245"/>
      <c r="K79" s="245"/>
      <c r="L79" s="245"/>
      <c r="M79" s="245"/>
      <c r="N79" s="245"/>
      <c r="O79" s="245"/>
      <c r="P79" s="273"/>
    </row>
    <row r="80" spans="1:16" s="43" customFormat="1" ht="14.25" customHeight="1">
      <c r="A80" s="63" t="s">
        <v>303</v>
      </c>
      <c r="B80" s="63"/>
      <c r="C80" s="62"/>
      <c r="D80" s="62"/>
      <c r="E80" s="62"/>
      <c r="F80" s="62"/>
      <c r="G80" s="62"/>
      <c r="H80" s="62"/>
      <c r="I80" s="62"/>
      <c r="J80" s="245"/>
      <c r="K80" s="245"/>
      <c r="L80" s="245"/>
      <c r="M80" s="245"/>
      <c r="N80" s="245"/>
      <c r="O80" s="245"/>
      <c r="P80" s="273"/>
    </row>
    <row r="81" spans="1:16" s="43" customFormat="1" ht="12.75">
      <c r="A81" s="62"/>
      <c r="B81" s="62"/>
      <c r="C81" s="62"/>
      <c r="D81" s="62"/>
      <c r="E81" s="62"/>
      <c r="F81" s="62"/>
      <c r="G81" s="62"/>
      <c r="H81" s="62"/>
      <c r="I81" s="62"/>
      <c r="J81" s="245"/>
      <c r="K81" s="245"/>
      <c r="L81" s="245"/>
      <c r="M81" s="245"/>
      <c r="N81" s="245"/>
      <c r="O81" s="245"/>
      <c r="P81" s="273"/>
    </row>
    <row r="82" spans="1:16" s="43" customFormat="1" ht="12.75">
      <c r="A82" s="196" t="s">
        <v>315</v>
      </c>
      <c r="B82" s="195"/>
      <c r="C82" s="62"/>
      <c r="D82" s="62"/>
      <c r="E82" s="62"/>
      <c r="F82" s="62"/>
      <c r="G82" s="62"/>
      <c r="H82" s="62"/>
      <c r="I82" s="62"/>
      <c r="J82" s="224">
        <f aca="true" t="shared" si="1" ref="J82:O82">SUM(J72:J81)</f>
        <v>486905.9</v>
      </c>
      <c r="K82" s="224">
        <f t="shared" si="1"/>
        <v>29922.07</v>
      </c>
      <c r="L82" s="224">
        <f t="shared" si="1"/>
        <v>32509.309999999998</v>
      </c>
      <c r="M82" s="224">
        <f t="shared" si="1"/>
        <v>0</v>
      </c>
      <c r="N82" s="224">
        <f t="shared" si="1"/>
        <v>0</v>
      </c>
      <c r="O82" s="224">
        <f t="shared" si="1"/>
        <v>484318.66000000003</v>
      </c>
      <c r="P82" s="271">
        <v>0.08887997262848814</v>
      </c>
    </row>
    <row r="83" spans="1:16" s="89" customFormat="1" ht="29.25" customHeight="1">
      <c r="A83" s="63" t="s">
        <v>316</v>
      </c>
      <c r="B83" s="63"/>
      <c r="C83" s="63"/>
      <c r="D83" s="63"/>
      <c r="E83" s="63"/>
      <c r="F83" s="63"/>
      <c r="G83" s="63"/>
      <c r="H83" s="63"/>
      <c r="I83" s="63"/>
      <c r="J83" s="45"/>
      <c r="K83" s="45"/>
      <c r="L83" s="45"/>
      <c r="M83" s="45"/>
      <c r="N83" s="45"/>
      <c r="O83" s="45"/>
      <c r="P83" s="276"/>
    </row>
    <row r="84" spans="1:16" s="43" customFormat="1" ht="12.75">
      <c r="A84" s="63" t="s">
        <v>317</v>
      </c>
      <c r="B84" s="63"/>
      <c r="C84" s="62"/>
      <c r="D84" s="62"/>
      <c r="E84" s="62"/>
      <c r="F84" s="62"/>
      <c r="G84" s="62"/>
      <c r="H84" s="62"/>
      <c r="I84" s="62"/>
      <c r="J84" s="245"/>
      <c r="K84" s="245"/>
      <c r="L84" s="245"/>
      <c r="M84" s="245"/>
      <c r="N84" s="245"/>
      <c r="O84" s="245"/>
      <c r="P84" s="277"/>
    </row>
    <row r="85" spans="1:16" s="43" customFormat="1" ht="12.75">
      <c r="A85" s="193"/>
      <c r="B85" s="193"/>
      <c r="C85" s="62"/>
      <c r="D85" s="62"/>
      <c r="E85" s="62"/>
      <c r="F85" s="62"/>
      <c r="G85" s="62"/>
      <c r="H85" s="62"/>
      <c r="I85" s="62"/>
      <c r="J85" s="245"/>
      <c r="K85" s="245"/>
      <c r="L85" s="245"/>
      <c r="M85" s="245"/>
      <c r="N85" s="245"/>
      <c r="O85" s="245"/>
      <c r="P85" s="277"/>
    </row>
    <row r="86" spans="1:16" s="43" customFormat="1" ht="12.75">
      <c r="A86" s="194" t="s">
        <v>318</v>
      </c>
      <c r="B86" s="63"/>
      <c r="C86" s="62"/>
      <c r="D86" s="62"/>
      <c r="E86" s="62"/>
      <c r="F86" s="62"/>
      <c r="G86" s="62"/>
      <c r="H86" s="62"/>
      <c r="I86" s="62"/>
      <c r="J86" s="245"/>
      <c r="K86" s="245"/>
      <c r="L86" s="245"/>
      <c r="M86" s="245"/>
      <c r="N86" s="245"/>
      <c r="O86" s="245"/>
      <c r="P86" s="277"/>
    </row>
    <row r="87" spans="1:16" s="43" customFormat="1" ht="12.75">
      <c r="A87" s="193"/>
      <c r="B87" s="193"/>
      <c r="C87" s="62"/>
      <c r="D87" s="62"/>
      <c r="E87" s="62"/>
      <c r="F87" s="62"/>
      <c r="G87" s="62"/>
      <c r="H87" s="62"/>
      <c r="I87" s="62"/>
      <c r="J87" s="245"/>
      <c r="K87" s="245"/>
      <c r="L87" s="245"/>
      <c r="M87" s="245"/>
      <c r="N87" s="245"/>
      <c r="O87" s="245"/>
      <c r="P87" s="277"/>
    </row>
    <row r="88" spans="1:16" s="43" customFormat="1" ht="12.75">
      <c r="A88" s="63" t="s">
        <v>20</v>
      </c>
      <c r="B88" s="63"/>
      <c r="C88" s="62"/>
      <c r="D88" s="62"/>
      <c r="E88" s="62"/>
      <c r="F88" s="62"/>
      <c r="G88" s="62"/>
      <c r="H88" s="62"/>
      <c r="I88" s="62"/>
      <c r="J88" s="245"/>
      <c r="K88" s="245"/>
      <c r="L88" s="245"/>
      <c r="M88" s="245"/>
      <c r="N88" s="245"/>
      <c r="O88" s="245"/>
      <c r="P88" s="277"/>
    </row>
    <row r="89" spans="1:16" s="43" customFormat="1" ht="13.5">
      <c r="A89" s="201"/>
      <c r="B89" s="201"/>
      <c r="C89" s="62"/>
      <c r="D89" s="62"/>
      <c r="E89" s="62"/>
      <c r="F89" s="62"/>
      <c r="G89" s="62"/>
      <c r="H89" s="62"/>
      <c r="I89" s="62"/>
      <c r="J89" s="245"/>
      <c r="K89" s="245"/>
      <c r="L89" s="245"/>
      <c r="M89" s="245"/>
      <c r="N89" s="245"/>
      <c r="O89" s="245"/>
      <c r="P89" s="277"/>
    </row>
    <row r="90" spans="1:16" s="43" customFormat="1" ht="13.5">
      <c r="A90" s="196" t="s">
        <v>319</v>
      </c>
      <c r="B90" s="201"/>
      <c r="C90" s="62"/>
      <c r="D90" s="62"/>
      <c r="E90" s="62"/>
      <c r="F90" s="62"/>
      <c r="G90" s="62"/>
      <c r="H90" s="62"/>
      <c r="I90" s="62"/>
      <c r="J90" s="245"/>
      <c r="K90" s="245"/>
      <c r="L90" s="245"/>
      <c r="M90" s="245"/>
      <c r="N90" s="245"/>
      <c r="O90" s="245"/>
      <c r="P90" s="277"/>
    </row>
    <row r="91" spans="1:16" s="89" customFormat="1" ht="12.75">
      <c r="A91" s="63" t="s">
        <v>320</v>
      </c>
      <c r="B91" s="63"/>
      <c r="C91" s="63" t="s">
        <v>106</v>
      </c>
      <c r="D91" s="63" t="s">
        <v>106</v>
      </c>
      <c r="E91" s="63"/>
      <c r="F91" s="63" t="s">
        <v>106</v>
      </c>
      <c r="G91" s="63"/>
      <c r="H91" s="63"/>
      <c r="I91" s="63"/>
      <c r="J91" s="45" t="s">
        <v>106</v>
      </c>
      <c r="K91" s="45" t="s">
        <v>106</v>
      </c>
      <c r="L91" s="45"/>
      <c r="M91" s="45"/>
      <c r="N91" s="45" t="s">
        <v>106</v>
      </c>
      <c r="O91" s="45" t="s">
        <v>106</v>
      </c>
      <c r="P91" s="276"/>
    </row>
    <row r="92" spans="1:16" s="89" customFormat="1" ht="12.75">
      <c r="A92" s="197"/>
      <c r="B92" s="197"/>
      <c r="C92" s="63"/>
      <c r="D92" s="63"/>
      <c r="E92" s="63"/>
      <c r="F92" s="63"/>
      <c r="G92" s="63"/>
      <c r="H92" s="63"/>
      <c r="I92" s="63"/>
      <c r="J92" s="45"/>
      <c r="K92" s="45"/>
      <c r="L92" s="45"/>
      <c r="M92" s="45"/>
      <c r="N92" s="45"/>
      <c r="O92" s="45"/>
      <c r="P92" s="276"/>
    </row>
    <row r="93" spans="1:16" s="89" customFormat="1" ht="12.75">
      <c r="A93" s="196" t="s">
        <v>321</v>
      </c>
      <c r="B93" s="63"/>
      <c r="C93" s="63"/>
      <c r="D93" s="63"/>
      <c r="E93" s="63"/>
      <c r="F93" s="63"/>
      <c r="G93" s="63"/>
      <c r="H93" s="63"/>
      <c r="I93" s="63"/>
      <c r="J93" s="45"/>
      <c r="K93" s="45"/>
      <c r="L93" s="45"/>
      <c r="M93" s="45"/>
      <c r="N93" s="45"/>
      <c r="O93" s="45"/>
      <c r="P93" s="276"/>
    </row>
    <row r="94" spans="1:16" s="89" customFormat="1" ht="12.75">
      <c r="A94" s="16" t="s">
        <v>322</v>
      </c>
      <c r="B94" s="63"/>
      <c r="C94" s="63" t="s">
        <v>106</v>
      </c>
      <c r="D94" s="63" t="s">
        <v>106</v>
      </c>
      <c r="E94" s="63"/>
      <c r="F94" s="63" t="s">
        <v>106</v>
      </c>
      <c r="G94" s="63"/>
      <c r="H94" s="63"/>
      <c r="I94" s="63"/>
      <c r="J94" s="45" t="s">
        <v>106</v>
      </c>
      <c r="K94" s="45" t="s">
        <v>106</v>
      </c>
      <c r="L94" s="45"/>
      <c r="M94" s="45"/>
      <c r="N94" s="45" t="s">
        <v>106</v>
      </c>
      <c r="O94" s="45" t="s">
        <v>106</v>
      </c>
      <c r="P94" s="276"/>
    </row>
    <row r="95" spans="1:16" s="89" customFormat="1" ht="38.25" customHeight="1">
      <c r="A95" s="19" t="s">
        <v>323</v>
      </c>
      <c r="B95" s="63"/>
      <c r="C95" s="63"/>
      <c r="D95" s="63"/>
      <c r="E95" s="63"/>
      <c r="F95" s="63"/>
      <c r="G95" s="63"/>
      <c r="H95" s="63"/>
      <c r="I95" s="63"/>
      <c r="J95" s="45"/>
      <c r="K95" s="45"/>
      <c r="L95" s="45"/>
      <c r="M95" s="45"/>
      <c r="N95" s="45"/>
      <c r="O95" s="45"/>
      <c r="P95" s="276"/>
    </row>
    <row r="96" spans="1:16" s="89" customFormat="1" ht="15" customHeight="1">
      <c r="A96" s="63" t="s">
        <v>297</v>
      </c>
      <c r="B96" s="63"/>
      <c r="C96" s="63" t="s">
        <v>106</v>
      </c>
      <c r="D96" s="63" t="s">
        <v>106</v>
      </c>
      <c r="E96" s="63"/>
      <c r="F96" s="63" t="s">
        <v>106</v>
      </c>
      <c r="G96" s="63"/>
      <c r="H96" s="63"/>
      <c r="I96" s="63"/>
      <c r="J96" s="45" t="s">
        <v>106</v>
      </c>
      <c r="K96" s="45" t="s">
        <v>106</v>
      </c>
      <c r="L96" s="45"/>
      <c r="M96" s="45"/>
      <c r="N96" s="45" t="s">
        <v>106</v>
      </c>
      <c r="O96" s="45" t="s">
        <v>106</v>
      </c>
      <c r="P96" s="276"/>
    </row>
    <row r="97" spans="1:16" s="43" customFormat="1" ht="12.75">
      <c r="A97" s="195"/>
      <c r="B97" s="195"/>
      <c r="C97" s="62"/>
      <c r="D97" s="62"/>
      <c r="E97" s="62"/>
      <c r="F97" s="62"/>
      <c r="G97" s="62"/>
      <c r="H97" s="62"/>
      <c r="I97" s="62"/>
      <c r="J97" s="245"/>
      <c r="K97" s="245"/>
      <c r="L97" s="245"/>
      <c r="M97" s="245"/>
      <c r="N97" s="245"/>
      <c r="O97" s="245"/>
      <c r="P97" s="277"/>
    </row>
    <row r="98" spans="1:16" s="43" customFormat="1" ht="12.75">
      <c r="A98" s="196" t="s">
        <v>312</v>
      </c>
      <c r="B98" s="62"/>
      <c r="C98" s="62"/>
      <c r="D98" s="62"/>
      <c r="E98" s="62"/>
      <c r="F98" s="62"/>
      <c r="G98" s="62"/>
      <c r="H98" s="62"/>
      <c r="I98" s="62"/>
      <c r="J98" s="245"/>
      <c r="K98" s="245"/>
      <c r="L98" s="245"/>
      <c r="M98" s="245"/>
      <c r="N98" s="245"/>
      <c r="O98" s="245"/>
      <c r="P98" s="277"/>
    </row>
    <row r="99" spans="1:16" s="89" customFormat="1" ht="27.75" customHeight="1">
      <c r="A99" s="63" t="s">
        <v>313</v>
      </c>
      <c r="B99" s="63"/>
      <c r="C99" s="63" t="s">
        <v>106</v>
      </c>
      <c r="D99" s="63" t="s">
        <v>106</v>
      </c>
      <c r="E99" s="63"/>
      <c r="F99" s="63" t="s">
        <v>106</v>
      </c>
      <c r="G99" s="63"/>
      <c r="H99" s="63"/>
      <c r="I99" s="63"/>
      <c r="J99" s="45" t="s">
        <v>106</v>
      </c>
      <c r="K99" s="45" t="s">
        <v>106</v>
      </c>
      <c r="L99" s="45"/>
      <c r="M99" s="45"/>
      <c r="N99" s="45" t="s">
        <v>106</v>
      </c>
      <c r="O99" s="45" t="s">
        <v>106</v>
      </c>
      <c r="P99" s="276"/>
    </row>
    <row r="100" spans="1:16" s="89" customFormat="1" ht="14.25" customHeight="1">
      <c r="A100" s="63" t="s">
        <v>314</v>
      </c>
      <c r="B100" s="63"/>
      <c r="C100" s="63" t="s">
        <v>106</v>
      </c>
      <c r="D100" s="63" t="s">
        <v>106</v>
      </c>
      <c r="E100" s="63"/>
      <c r="F100" s="63" t="s">
        <v>106</v>
      </c>
      <c r="G100" s="63"/>
      <c r="H100" s="63"/>
      <c r="I100" s="63"/>
      <c r="J100" s="45" t="s">
        <v>106</v>
      </c>
      <c r="K100" s="45" t="s">
        <v>106</v>
      </c>
      <c r="L100" s="45"/>
      <c r="M100" s="45"/>
      <c r="N100" s="45" t="s">
        <v>106</v>
      </c>
      <c r="O100" s="45" t="s">
        <v>106</v>
      </c>
      <c r="P100" s="276"/>
    </row>
    <row r="101" spans="1:16" s="43" customFormat="1" ht="16.5" customHeight="1">
      <c r="A101" s="63" t="s">
        <v>300</v>
      </c>
      <c r="B101" s="63"/>
      <c r="C101" s="62"/>
      <c r="D101" s="62"/>
      <c r="E101" s="62"/>
      <c r="F101" s="62"/>
      <c r="G101" s="62"/>
      <c r="H101" s="62"/>
      <c r="I101" s="62"/>
      <c r="J101" s="245"/>
      <c r="K101" s="245"/>
      <c r="L101" s="245"/>
      <c r="M101" s="245"/>
      <c r="N101" s="245"/>
      <c r="O101" s="245"/>
      <c r="P101" s="277"/>
    </row>
    <row r="102" spans="1:16" s="43" customFormat="1" ht="9.75" customHeight="1">
      <c r="A102" s="63"/>
      <c r="B102" s="63"/>
      <c r="C102" s="62"/>
      <c r="D102" s="62"/>
      <c r="E102" s="62"/>
      <c r="F102" s="62"/>
      <c r="G102" s="62"/>
      <c r="H102" s="62"/>
      <c r="I102" s="62"/>
      <c r="J102" s="245"/>
      <c r="K102" s="245"/>
      <c r="L102" s="245"/>
      <c r="M102" s="245"/>
      <c r="N102" s="245"/>
      <c r="O102" s="245"/>
      <c r="P102" s="277"/>
    </row>
    <row r="103" spans="1:16" s="43" customFormat="1" ht="14.25" customHeight="1">
      <c r="A103" s="63" t="s">
        <v>301</v>
      </c>
      <c r="B103" s="63"/>
      <c r="C103" s="62"/>
      <c r="D103" s="62"/>
      <c r="E103" s="62"/>
      <c r="F103" s="62"/>
      <c r="G103" s="62"/>
      <c r="H103" s="62"/>
      <c r="I103" s="62"/>
      <c r="J103" s="245"/>
      <c r="K103" s="245"/>
      <c r="L103" s="245"/>
      <c r="M103" s="245"/>
      <c r="N103" s="245"/>
      <c r="O103" s="245"/>
      <c r="P103" s="277"/>
    </row>
    <row r="104" spans="1:16" s="43" customFormat="1" ht="9.75" customHeight="1">
      <c r="A104" s="63"/>
      <c r="B104" s="63"/>
      <c r="C104" s="62"/>
      <c r="D104" s="62"/>
      <c r="E104" s="62"/>
      <c r="F104" s="62"/>
      <c r="G104" s="62"/>
      <c r="H104" s="62"/>
      <c r="I104" s="62"/>
      <c r="J104" s="245"/>
      <c r="K104" s="245"/>
      <c r="L104" s="245"/>
      <c r="M104" s="245"/>
      <c r="N104" s="245"/>
      <c r="O104" s="245"/>
      <c r="P104" s="277"/>
    </row>
    <row r="105" spans="1:16" s="43" customFormat="1" ht="15.75" customHeight="1">
      <c r="A105" s="63" t="s">
        <v>302</v>
      </c>
      <c r="B105" s="63"/>
      <c r="C105" s="62"/>
      <c r="D105" s="62"/>
      <c r="E105" s="62"/>
      <c r="F105" s="62"/>
      <c r="G105" s="62"/>
      <c r="H105" s="62"/>
      <c r="I105" s="62"/>
      <c r="J105" s="245"/>
      <c r="K105" s="245"/>
      <c r="L105" s="245"/>
      <c r="M105" s="245"/>
      <c r="N105" s="245"/>
      <c r="O105" s="245"/>
      <c r="P105" s="277"/>
    </row>
    <row r="106" spans="1:16" s="43" customFormat="1" ht="12.75">
      <c r="A106" s="63"/>
      <c r="B106" s="63"/>
      <c r="C106" s="62"/>
      <c r="D106" s="62"/>
      <c r="E106" s="62"/>
      <c r="F106" s="62"/>
      <c r="G106" s="62"/>
      <c r="H106" s="62"/>
      <c r="I106" s="62"/>
      <c r="J106" s="245"/>
      <c r="K106" s="245"/>
      <c r="L106" s="245"/>
      <c r="M106" s="245"/>
      <c r="N106" s="245"/>
      <c r="O106" s="245"/>
      <c r="P106" s="277"/>
    </row>
    <row r="107" spans="1:16" s="43" customFormat="1" ht="12.75">
      <c r="A107" s="63"/>
      <c r="B107" s="63"/>
      <c r="C107" s="62"/>
      <c r="D107" s="62"/>
      <c r="E107" s="62"/>
      <c r="F107" s="62"/>
      <c r="G107" s="62"/>
      <c r="H107" s="62"/>
      <c r="I107" s="62"/>
      <c r="J107" s="245"/>
      <c r="K107" s="245"/>
      <c r="L107" s="245"/>
      <c r="M107" s="245"/>
      <c r="N107" s="245"/>
      <c r="O107" s="245"/>
      <c r="P107" s="277"/>
    </row>
    <row r="108" spans="1:16" s="43" customFormat="1" ht="14.25" customHeight="1">
      <c r="A108" s="63" t="s">
        <v>303</v>
      </c>
      <c r="B108" s="63"/>
      <c r="C108" s="62"/>
      <c r="D108" s="62"/>
      <c r="E108" s="62"/>
      <c r="F108" s="62"/>
      <c r="G108" s="62"/>
      <c r="H108" s="62"/>
      <c r="I108" s="62"/>
      <c r="J108" s="245"/>
      <c r="K108" s="245"/>
      <c r="L108" s="245"/>
      <c r="M108" s="245"/>
      <c r="N108" s="245"/>
      <c r="O108" s="245"/>
      <c r="P108" s="277"/>
    </row>
    <row r="109" spans="1:16" s="43" customFormat="1" ht="12.75">
      <c r="A109" s="62"/>
      <c r="B109" s="62"/>
      <c r="C109" s="62"/>
      <c r="D109" s="62"/>
      <c r="E109" s="62"/>
      <c r="F109" s="62"/>
      <c r="G109" s="62"/>
      <c r="H109" s="62"/>
      <c r="I109" s="62"/>
      <c r="J109" s="245"/>
      <c r="K109" s="245"/>
      <c r="L109" s="245"/>
      <c r="M109" s="245"/>
      <c r="N109" s="245"/>
      <c r="O109" s="245"/>
      <c r="P109" s="277"/>
    </row>
    <row r="110" spans="1:16" s="43" customFormat="1" ht="12.75">
      <c r="A110" s="196" t="s">
        <v>315</v>
      </c>
      <c r="B110" s="195"/>
      <c r="C110" s="62"/>
      <c r="D110" s="62"/>
      <c r="E110" s="62"/>
      <c r="F110" s="62"/>
      <c r="G110" s="62"/>
      <c r="H110" s="62"/>
      <c r="I110" s="62"/>
      <c r="J110" s="245"/>
      <c r="K110" s="245"/>
      <c r="L110" s="245"/>
      <c r="M110" s="245"/>
      <c r="N110" s="245"/>
      <c r="O110" s="245"/>
      <c r="P110" s="277"/>
    </row>
    <row r="111" spans="1:16" s="89" customFormat="1" ht="28.5" customHeight="1">
      <c r="A111" s="63" t="s">
        <v>324</v>
      </c>
      <c r="B111" s="63"/>
      <c r="C111" s="63" t="s">
        <v>106</v>
      </c>
      <c r="D111" s="63" t="s">
        <v>106</v>
      </c>
      <c r="E111" s="63"/>
      <c r="F111" s="63" t="s">
        <v>106</v>
      </c>
      <c r="G111" s="63"/>
      <c r="H111" s="63"/>
      <c r="I111" s="63"/>
      <c r="J111" s="45" t="s">
        <v>106</v>
      </c>
      <c r="K111" s="45" t="s">
        <v>106</v>
      </c>
      <c r="L111" s="45"/>
      <c r="M111" s="45"/>
      <c r="N111" s="45" t="s">
        <v>106</v>
      </c>
      <c r="O111" s="45" t="s">
        <v>106</v>
      </c>
      <c r="P111" s="276"/>
    </row>
    <row r="112" spans="1:16" s="89" customFormat="1" ht="12.75">
      <c r="A112" s="197"/>
      <c r="B112" s="197"/>
      <c r="C112" s="63"/>
      <c r="D112" s="63"/>
      <c r="E112" s="63"/>
      <c r="F112" s="63"/>
      <c r="G112" s="63"/>
      <c r="H112" s="63"/>
      <c r="I112" s="63"/>
      <c r="J112" s="45"/>
      <c r="K112" s="45"/>
      <c r="L112" s="45"/>
      <c r="M112" s="45"/>
      <c r="N112" s="45"/>
      <c r="O112" s="45"/>
      <c r="P112" s="276"/>
    </row>
    <row r="113" spans="1:16" s="89" customFormat="1" ht="12.75">
      <c r="A113" s="196" t="s">
        <v>319</v>
      </c>
      <c r="B113" s="63"/>
      <c r="C113" s="63"/>
      <c r="D113" s="63"/>
      <c r="E113" s="63"/>
      <c r="F113" s="63"/>
      <c r="G113" s="63"/>
      <c r="H113" s="63"/>
      <c r="I113" s="63"/>
      <c r="J113" s="45"/>
      <c r="K113" s="45"/>
      <c r="L113" s="45"/>
      <c r="M113" s="45"/>
      <c r="N113" s="45"/>
      <c r="O113" s="45"/>
      <c r="P113" s="276"/>
    </row>
    <row r="114" spans="1:16" s="89" customFormat="1" ht="12.75">
      <c r="A114" s="16" t="s">
        <v>325</v>
      </c>
      <c r="B114" s="63"/>
      <c r="C114" s="63" t="s">
        <v>106</v>
      </c>
      <c r="D114" s="63" t="s">
        <v>106</v>
      </c>
      <c r="E114" s="63"/>
      <c r="F114" s="63" t="s">
        <v>106</v>
      </c>
      <c r="G114" s="63"/>
      <c r="H114" s="63"/>
      <c r="I114" s="63"/>
      <c r="J114" s="45" t="s">
        <v>106</v>
      </c>
      <c r="K114" s="45" t="s">
        <v>106</v>
      </c>
      <c r="L114" s="45"/>
      <c r="M114" s="45"/>
      <c r="N114" s="45" t="s">
        <v>106</v>
      </c>
      <c r="O114" s="45" t="s">
        <v>106</v>
      </c>
      <c r="P114" s="276"/>
    </row>
    <row r="115" spans="1:16" s="89" customFormat="1" ht="12.75">
      <c r="A115" s="196" t="s">
        <v>326</v>
      </c>
      <c r="B115" s="63"/>
      <c r="C115" s="63"/>
      <c r="D115" s="63"/>
      <c r="E115" s="63"/>
      <c r="F115" s="63"/>
      <c r="G115" s="63"/>
      <c r="H115" s="63"/>
      <c r="I115" s="63"/>
      <c r="J115" s="224">
        <f>J82+J68</f>
        <v>3120931.539999999</v>
      </c>
      <c r="K115" s="224">
        <f>K82+K68</f>
        <v>987722.71</v>
      </c>
      <c r="L115" s="224">
        <f>L82+L68</f>
        <v>554529.3499999999</v>
      </c>
      <c r="M115" s="224"/>
      <c r="N115" s="224"/>
      <c r="O115" s="224">
        <f>O82+O68</f>
        <v>3554124.8999999994</v>
      </c>
      <c r="P115" s="271">
        <v>0.652236946291163</v>
      </c>
    </row>
    <row r="116" spans="1:15" ht="49.5" customHeight="1">
      <c r="A116" s="336" t="s">
        <v>327</v>
      </c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54"/>
    </row>
    <row r="117" spans="1:15" ht="12.75">
      <c r="A117" s="202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1:15" ht="12.75">
      <c r="A118" s="9" t="s">
        <v>481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</row>
    <row r="119" spans="1:15" ht="12.75">
      <c r="A119" s="9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</row>
    <row r="120" spans="1:15" ht="12.75">
      <c r="A120" s="9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</row>
    <row r="121" spans="1:13" s="89" customFormat="1" ht="12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203"/>
      <c r="L121" s="203"/>
      <c r="M121" s="203"/>
    </row>
    <row r="122" spans="2:15" ht="12.75" customHeight="1">
      <c r="B122" s="54"/>
      <c r="C122" s="204"/>
      <c r="D122" s="186"/>
      <c r="E122" s="204" t="s">
        <v>328</v>
      </c>
      <c r="F122" s="186"/>
      <c r="G122" s="186"/>
      <c r="H122" s="186"/>
      <c r="I122" s="186"/>
      <c r="J122" s="57"/>
      <c r="K122" s="303" t="s">
        <v>369</v>
      </c>
      <c r="L122" s="303"/>
      <c r="M122" s="303"/>
      <c r="N122" s="303"/>
      <c r="O122" s="186"/>
    </row>
    <row r="123" spans="1:13" s="89" customFormat="1" ht="12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203"/>
      <c r="L123" s="203"/>
      <c r="M123" s="203"/>
    </row>
    <row r="124" spans="1:13" s="89" customFormat="1" ht="12">
      <c r="A124" s="88"/>
      <c r="B124" s="88"/>
      <c r="C124" s="88"/>
      <c r="D124" s="88"/>
      <c r="E124" s="88"/>
      <c r="F124" s="88" t="s">
        <v>367</v>
      </c>
      <c r="G124" s="88"/>
      <c r="H124" s="88"/>
      <c r="I124" s="88"/>
      <c r="J124" s="88"/>
      <c r="K124" s="203"/>
      <c r="L124" s="203" t="s">
        <v>368</v>
      </c>
      <c r="M124" s="203"/>
    </row>
    <row r="125" spans="11:13" s="89" customFormat="1" ht="12">
      <c r="K125" s="205"/>
      <c r="L125" s="205"/>
      <c r="M125" s="205"/>
    </row>
    <row r="126" spans="11:13" s="89" customFormat="1" ht="12">
      <c r="K126" s="205"/>
      <c r="L126" s="205"/>
      <c r="M126" s="205"/>
    </row>
    <row r="127" spans="11:13" s="89" customFormat="1" ht="12">
      <c r="K127" s="205"/>
      <c r="L127" s="205"/>
      <c r="M127" s="205"/>
    </row>
    <row r="128" spans="11:13" s="89" customFormat="1" ht="12">
      <c r="K128" s="205"/>
      <c r="L128" s="205"/>
      <c r="M128" s="205"/>
    </row>
    <row r="129" spans="11:13" s="89" customFormat="1" ht="12">
      <c r="K129" s="205"/>
      <c r="L129" s="205"/>
      <c r="M129" s="205"/>
    </row>
    <row r="130" spans="11:13" s="89" customFormat="1" ht="12">
      <c r="K130" s="205"/>
      <c r="L130" s="205"/>
      <c r="M130" s="205"/>
    </row>
    <row r="131" spans="11:13" s="89" customFormat="1" ht="12">
      <c r="K131" s="205"/>
      <c r="L131" s="205"/>
      <c r="M131" s="205"/>
    </row>
    <row r="132" spans="11:13" s="89" customFormat="1" ht="12">
      <c r="K132" s="205"/>
      <c r="L132" s="205"/>
      <c r="M132" s="205"/>
    </row>
    <row r="133" spans="6:13" s="89" customFormat="1" ht="12">
      <c r="F133" s="88"/>
      <c r="G133" s="88"/>
      <c r="H133" s="88"/>
      <c r="I133" s="88"/>
      <c r="K133" s="205"/>
      <c r="L133" s="205"/>
      <c r="M133" s="205"/>
    </row>
    <row r="134" spans="11:13" s="89" customFormat="1" ht="12">
      <c r="K134" s="205"/>
      <c r="L134" s="205"/>
      <c r="M134" s="205"/>
    </row>
    <row r="135" spans="11:13" s="89" customFormat="1" ht="12">
      <c r="K135" s="205"/>
      <c r="L135" s="205"/>
      <c r="M135" s="205"/>
    </row>
    <row r="136" spans="11:13" s="89" customFormat="1" ht="12">
      <c r="K136" s="205"/>
      <c r="L136" s="205"/>
      <c r="M136" s="205"/>
    </row>
    <row r="137" spans="11:13" s="89" customFormat="1" ht="12">
      <c r="K137" s="205"/>
      <c r="L137" s="205"/>
      <c r="M137" s="205"/>
    </row>
    <row r="138" spans="11:13" s="89" customFormat="1" ht="12">
      <c r="K138" s="205"/>
      <c r="L138" s="205"/>
      <c r="M138" s="205"/>
    </row>
    <row r="139" spans="11:13" s="89" customFormat="1" ht="12">
      <c r="K139" s="205"/>
      <c r="L139" s="205"/>
      <c r="M139" s="205"/>
    </row>
    <row r="140" spans="11:13" s="89" customFormat="1" ht="12">
      <c r="K140" s="205"/>
      <c r="L140" s="205"/>
      <c r="M140" s="205"/>
    </row>
    <row r="141" spans="11:13" s="89" customFormat="1" ht="12">
      <c r="K141" s="205"/>
      <c r="L141" s="205"/>
      <c r="M141" s="205"/>
    </row>
    <row r="142" spans="11:13" s="89" customFormat="1" ht="12">
      <c r="K142" s="205"/>
      <c r="L142" s="205"/>
      <c r="M142" s="205"/>
    </row>
    <row r="143" spans="11:13" s="89" customFormat="1" ht="12">
      <c r="K143" s="205"/>
      <c r="L143" s="205"/>
      <c r="M143" s="205"/>
    </row>
    <row r="144" spans="11:13" s="89" customFormat="1" ht="12">
      <c r="K144" s="205"/>
      <c r="L144" s="205"/>
      <c r="M144" s="205"/>
    </row>
    <row r="145" spans="11:13" s="89" customFormat="1" ht="12">
      <c r="K145" s="205"/>
      <c r="L145" s="205"/>
      <c r="M145" s="205"/>
    </row>
    <row r="146" spans="11:13" s="89" customFormat="1" ht="12">
      <c r="K146" s="205"/>
      <c r="L146" s="205"/>
      <c r="M146" s="205"/>
    </row>
    <row r="147" spans="11:13" s="89" customFormat="1" ht="12">
      <c r="K147" s="205"/>
      <c r="L147" s="205"/>
      <c r="M147" s="205"/>
    </row>
    <row r="148" spans="11:13" s="89" customFormat="1" ht="12">
      <c r="K148" s="205"/>
      <c r="L148" s="205"/>
      <c r="M148" s="205"/>
    </row>
    <row r="149" spans="11:13" s="89" customFormat="1" ht="12">
      <c r="K149" s="205"/>
      <c r="L149" s="205"/>
      <c r="M149" s="205"/>
    </row>
    <row r="150" spans="11:13" s="89" customFormat="1" ht="12">
      <c r="K150" s="205"/>
      <c r="L150" s="205"/>
      <c r="M150" s="205"/>
    </row>
    <row r="151" spans="11:13" s="89" customFormat="1" ht="12">
      <c r="K151" s="205"/>
      <c r="L151" s="205"/>
      <c r="M151" s="205"/>
    </row>
    <row r="152" spans="11:13" s="89" customFormat="1" ht="12">
      <c r="K152" s="205"/>
      <c r="L152" s="205"/>
      <c r="M152" s="205"/>
    </row>
    <row r="153" spans="11:13" s="89" customFormat="1" ht="12">
      <c r="K153" s="205"/>
      <c r="L153" s="205"/>
      <c r="M153" s="205"/>
    </row>
    <row r="154" spans="11:13" s="89" customFormat="1" ht="12">
      <c r="K154" s="205"/>
      <c r="L154" s="205"/>
      <c r="M154" s="205"/>
    </row>
    <row r="155" spans="11:13" s="89" customFormat="1" ht="12">
      <c r="K155" s="205"/>
      <c r="L155" s="205"/>
      <c r="M155" s="205"/>
    </row>
    <row r="156" spans="11:13" s="89" customFormat="1" ht="12">
      <c r="K156" s="205"/>
      <c r="L156" s="205"/>
      <c r="M156" s="205"/>
    </row>
    <row r="157" spans="11:13" s="89" customFormat="1" ht="12">
      <c r="K157" s="205"/>
      <c r="L157" s="205"/>
      <c r="M157" s="205"/>
    </row>
    <row r="158" spans="11:13" s="89" customFormat="1" ht="12">
      <c r="K158" s="205"/>
      <c r="L158" s="205"/>
      <c r="M158" s="205"/>
    </row>
    <row r="159" spans="11:13" s="89" customFormat="1" ht="12">
      <c r="K159" s="205"/>
      <c r="L159" s="205"/>
      <c r="M159" s="205"/>
    </row>
    <row r="160" spans="11:13" s="89" customFormat="1" ht="12">
      <c r="K160" s="205"/>
      <c r="L160" s="205"/>
      <c r="M160" s="205"/>
    </row>
  </sheetData>
  <mergeCells count="24">
    <mergeCell ref="A116:N116"/>
    <mergeCell ref="K122:N122"/>
    <mergeCell ref="B10:I10"/>
    <mergeCell ref="M6:P6"/>
    <mergeCell ref="P10:P14"/>
    <mergeCell ref="A10:A14"/>
    <mergeCell ref="J10:O10"/>
    <mergeCell ref="J11:J14"/>
    <mergeCell ref="K11:N11"/>
    <mergeCell ref="O11:O14"/>
    <mergeCell ref="Q10:Q14"/>
    <mergeCell ref="B11:B14"/>
    <mergeCell ref="C11:C14"/>
    <mergeCell ref="D11:D14"/>
    <mergeCell ref="E11:E14"/>
    <mergeCell ref="F11:F14"/>
    <mergeCell ref="G11:G14"/>
    <mergeCell ref="H11:H14"/>
    <mergeCell ref="I11:I14"/>
    <mergeCell ref="M12:N13"/>
    <mergeCell ref="M1:N1"/>
    <mergeCell ref="O1:P1"/>
    <mergeCell ref="K12:L13"/>
    <mergeCell ref="G4:I4"/>
  </mergeCells>
  <printOptions/>
  <pageMargins left="0.4330708661417323" right="0.2755905511811024" top="0.5511811023622047" bottom="0.4330708661417323" header="0.31496062992125984" footer="0.31496062992125984"/>
  <pageSetup fitToHeight="3" fitToWidth="1" horizontalDpi="300" verticalDpi="300" orientation="landscape" paperSize="9" scale="7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28">
      <selection activeCell="C42" sqref="C42"/>
    </sheetView>
  </sheetViews>
  <sheetFormatPr defaultColWidth="9.140625" defaultRowHeight="12.75"/>
  <cols>
    <col min="1" max="1" width="36.00390625" style="24" bestFit="1" customWidth="1"/>
    <col min="2" max="2" width="13.28125" style="24" customWidth="1"/>
    <col min="3" max="3" width="12.00390625" style="24" customWidth="1"/>
    <col min="4" max="4" width="13.140625" style="24" customWidth="1"/>
    <col min="5" max="5" width="9.140625" style="24" customWidth="1"/>
    <col min="6" max="6" width="11.7109375" style="24" bestFit="1" customWidth="1"/>
    <col min="7" max="16384" width="9.140625" style="24" customWidth="1"/>
  </cols>
  <sheetData>
    <row r="1" spans="1:4" ht="12.75">
      <c r="A1" s="207"/>
      <c r="B1" s="206"/>
      <c r="C1" s="338" t="s">
        <v>329</v>
      </c>
      <c r="D1" s="339"/>
    </row>
    <row r="2" spans="1:4" ht="12.75">
      <c r="A2" s="207"/>
      <c r="B2" s="206"/>
      <c r="C2" s="208"/>
      <c r="D2" s="209"/>
    </row>
    <row r="3" spans="1:5" ht="14.25">
      <c r="A3" s="207"/>
      <c r="B3" s="283" t="s">
        <v>104</v>
      </c>
      <c r="C3" s="207"/>
      <c r="D3" s="207"/>
      <c r="E3" s="284"/>
    </row>
    <row r="4" spans="1:5" ht="14.25">
      <c r="A4" s="340" t="s">
        <v>330</v>
      </c>
      <c r="B4" s="340"/>
      <c r="C4" s="341"/>
      <c r="D4" s="332"/>
      <c r="E4" s="332"/>
    </row>
    <row r="5" spans="1:5" ht="14.25">
      <c r="A5" s="210"/>
      <c r="B5" s="210"/>
      <c r="C5" s="27"/>
      <c r="D5" s="176"/>
      <c r="E5" s="176"/>
    </row>
    <row r="6" spans="1:6" ht="12.75">
      <c r="A6" s="342"/>
      <c r="B6" s="342"/>
      <c r="C6" s="296" t="s">
        <v>396</v>
      </c>
      <c r="D6" s="296"/>
      <c r="E6" s="296"/>
      <c r="F6" s="296"/>
    </row>
    <row r="7" spans="1:4" ht="18" customHeight="1">
      <c r="A7" s="220" t="s">
        <v>377</v>
      </c>
      <c r="B7" s="211"/>
      <c r="C7" s="343"/>
      <c r="D7" s="343"/>
    </row>
    <row r="8" spans="1:4" ht="12.75">
      <c r="A8" s="220" t="s">
        <v>480</v>
      </c>
      <c r="B8" s="184"/>
      <c r="C8" s="206"/>
      <c r="D8" s="206"/>
    </row>
    <row r="9" spans="1:4" ht="12.75">
      <c r="A9" s="22"/>
      <c r="B9" s="8"/>
      <c r="C9" s="8"/>
      <c r="D9" s="177" t="s">
        <v>72</v>
      </c>
    </row>
    <row r="10" spans="1:4" ht="27.75" customHeight="1">
      <c r="A10" s="330" t="s">
        <v>331</v>
      </c>
      <c r="B10" s="307" t="s">
        <v>332</v>
      </c>
      <c r="C10" s="307"/>
      <c r="D10" s="307" t="s">
        <v>333</v>
      </c>
    </row>
    <row r="11" spans="1:4" ht="38.25" customHeight="1">
      <c r="A11" s="344"/>
      <c r="B11" s="41" t="s">
        <v>334</v>
      </c>
      <c r="C11" s="41" t="s">
        <v>335</v>
      </c>
      <c r="D11" s="307"/>
    </row>
    <row r="12" spans="1:4" ht="12.75">
      <c r="A12" s="212" t="s">
        <v>6</v>
      </c>
      <c r="B12" s="59">
        <v>1</v>
      </c>
      <c r="C12" s="59">
        <v>3</v>
      </c>
      <c r="D12" s="59">
        <v>4</v>
      </c>
    </row>
    <row r="13" spans="1:4" ht="12.75">
      <c r="A13" s="199" t="s">
        <v>336</v>
      </c>
      <c r="B13" s="63" t="s">
        <v>106</v>
      </c>
      <c r="C13" s="63"/>
      <c r="D13" s="63" t="s">
        <v>106</v>
      </c>
    </row>
    <row r="14" spans="1:4" ht="12.75">
      <c r="A14" s="64" t="s">
        <v>337</v>
      </c>
      <c r="B14" s="72"/>
      <c r="C14" s="72"/>
      <c r="D14" s="63" t="s">
        <v>106</v>
      </c>
    </row>
    <row r="15" spans="1:4" ht="12.75">
      <c r="A15" s="226"/>
      <c r="B15" s="223"/>
      <c r="C15" s="223"/>
      <c r="D15" s="257"/>
    </row>
    <row r="16" spans="1:4" ht="12.75">
      <c r="A16" s="233"/>
      <c r="B16" s="223"/>
      <c r="C16" s="223"/>
      <c r="D16" s="257"/>
    </row>
    <row r="17" spans="1:4" ht="12.75">
      <c r="A17" s="198" t="s">
        <v>338</v>
      </c>
      <c r="B17" s="225">
        <f>SUM(B15:B16)</f>
        <v>0</v>
      </c>
      <c r="C17" s="225">
        <f>SUM(C15:C16)</f>
        <v>0</v>
      </c>
      <c r="D17" s="63"/>
    </row>
    <row r="18" spans="1:4" ht="12.75">
      <c r="A18" s="64" t="s">
        <v>339</v>
      </c>
      <c r="B18" s="72"/>
      <c r="C18" s="239"/>
      <c r="D18" s="63" t="s">
        <v>106</v>
      </c>
    </row>
    <row r="19" spans="1:4" ht="12.75">
      <c r="A19" s="261" t="s">
        <v>379</v>
      </c>
      <c r="B19" s="223">
        <v>4183</v>
      </c>
      <c r="C19" s="223">
        <v>325730.21</v>
      </c>
      <c r="D19" s="281">
        <v>0.098</v>
      </c>
    </row>
    <row r="20" spans="1:4" ht="12.75">
      <c r="A20" s="261" t="s">
        <v>444</v>
      </c>
      <c r="B20" s="223">
        <v>733</v>
      </c>
      <c r="C20" s="223">
        <v>10042.1</v>
      </c>
      <c r="D20" s="281">
        <v>0.013</v>
      </c>
    </row>
    <row r="21" spans="1:4" ht="12.75">
      <c r="A21" s="261" t="s">
        <v>399</v>
      </c>
      <c r="B21" s="223">
        <v>530</v>
      </c>
      <c r="C21" s="223">
        <v>48934.9</v>
      </c>
      <c r="D21" s="281">
        <v>0.144</v>
      </c>
    </row>
    <row r="22" spans="1:4" ht="24">
      <c r="A22" s="261" t="s">
        <v>445</v>
      </c>
      <c r="B22" s="223">
        <v>1710</v>
      </c>
      <c r="C22" s="223">
        <v>19152</v>
      </c>
      <c r="D22" s="281">
        <v>0.653</v>
      </c>
    </row>
    <row r="23" spans="1:4" ht="12.75">
      <c r="A23" s="261" t="s">
        <v>380</v>
      </c>
      <c r="B23" s="223">
        <v>16004</v>
      </c>
      <c r="C23" s="223">
        <v>128352.08</v>
      </c>
      <c r="D23" s="281">
        <v>0.089</v>
      </c>
    </row>
    <row r="24" spans="1:4" ht="12.75">
      <c r="A24" s="261" t="s">
        <v>434</v>
      </c>
      <c r="B24" s="223">
        <v>1192</v>
      </c>
      <c r="C24" s="223">
        <v>118425.2</v>
      </c>
      <c r="D24" s="281">
        <v>0.003</v>
      </c>
    </row>
    <row r="25" spans="1:4" ht="12.75">
      <c r="A25" s="261" t="s">
        <v>381</v>
      </c>
      <c r="B25" s="223">
        <v>1207</v>
      </c>
      <c r="C25" s="223">
        <v>61448.37</v>
      </c>
      <c r="D25" s="281">
        <v>0.045</v>
      </c>
    </row>
    <row r="26" spans="1:4" ht="12.75">
      <c r="A26" s="261" t="s">
        <v>446</v>
      </c>
      <c r="B26" s="223">
        <v>3821</v>
      </c>
      <c r="C26" s="223">
        <v>248154.85</v>
      </c>
      <c r="D26" s="281">
        <v>0.118</v>
      </c>
    </row>
    <row r="27" spans="1:4" ht="12.75">
      <c r="A27" s="261" t="s">
        <v>401</v>
      </c>
      <c r="B27" s="223">
        <v>3297</v>
      </c>
      <c r="C27" s="223">
        <v>151662</v>
      </c>
      <c r="D27" s="281">
        <v>0.64</v>
      </c>
    </row>
    <row r="28" spans="1:4" ht="24">
      <c r="A28" s="261" t="s">
        <v>382</v>
      </c>
      <c r="B28" s="223">
        <v>6000</v>
      </c>
      <c r="C28" s="223">
        <v>27900</v>
      </c>
      <c r="D28" s="281">
        <v>0.6</v>
      </c>
    </row>
    <row r="29" spans="1:4" ht="24">
      <c r="A29" s="261" t="s">
        <v>447</v>
      </c>
      <c r="B29" s="223">
        <v>12370</v>
      </c>
      <c r="C29" s="223">
        <v>412292.1</v>
      </c>
      <c r="D29" s="281">
        <v>0.098</v>
      </c>
    </row>
    <row r="30" spans="1:4" ht="12.75">
      <c r="A30" s="261" t="s">
        <v>430</v>
      </c>
      <c r="B30" s="223">
        <v>3230</v>
      </c>
      <c r="C30" s="223">
        <v>4489.7</v>
      </c>
      <c r="D30" s="281">
        <v>0.014</v>
      </c>
    </row>
    <row r="31" spans="1:4" ht="12.75">
      <c r="A31" s="261" t="s">
        <v>422</v>
      </c>
      <c r="B31" s="223">
        <v>31665</v>
      </c>
      <c r="C31" s="223">
        <v>196323</v>
      </c>
      <c r="D31" s="281">
        <v>0.224</v>
      </c>
    </row>
    <row r="32" spans="1:4" ht="12.75" customHeight="1">
      <c r="A32" s="261" t="s">
        <v>378</v>
      </c>
      <c r="B32" s="223">
        <v>19410</v>
      </c>
      <c r="C32" s="223">
        <v>88703.7</v>
      </c>
      <c r="D32" s="281">
        <v>0.092</v>
      </c>
    </row>
    <row r="33" spans="1:4" ht="12.75">
      <c r="A33" s="261" t="s">
        <v>448</v>
      </c>
      <c r="B33" s="223">
        <v>10000</v>
      </c>
      <c r="C33" s="223">
        <v>12900</v>
      </c>
      <c r="D33" s="281">
        <v>0.045</v>
      </c>
    </row>
    <row r="34" spans="1:4" ht="24">
      <c r="A34" s="261" t="s">
        <v>449</v>
      </c>
      <c r="B34" s="223">
        <v>99810</v>
      </c>
      <c r="C34" s="223">
        <v>138735.9</v>
      </c>
      <c r="D34" s="281">
        <v>0.165</v>
      </c>
    </row>
    <row r="35" spans="1:4" ht="12.75">
      <c r="A35" s="261" t="s">
        <v>450</v>
      </c>
      <c r="B35" s="223">
        <v>10512</v>
      </c>
      <c r="C35" s="223">
        <v>170767.44</v>
      </c>
      <c r="D35" s="281">
        <v>0.587</v>
      </c>
    </row>
    <row r="36" spans="1:4" ht="24">
      <c r="A36" s="261" t="s">
        <v>456</v>
      </c>
      <c r="B36" s="223">
        <v>12781</v>
      </c>
      <c r="C36" s="223">
        <v>135862.03</v>
      </c>
      <c r="D36" s="281">
        <v>0.004</v>
      </c>
    </row>
    <row r="37" spans="1:4" ht="12.75">
      <c r="A37" s="261" t="s">
        <v>451</v>
      </c>
      <c r="B37" s="223">
        <v>11000</v>
      </c>
      <c r="C37" s="223">
        <v>153120</v>
      </c>
      <c r="D37" s="281">
        <v>0.254</v>
      </c>
    </row>
    <row r="38" spans="1:4" ht="12.75">
      <c r="A38" s="261" t="s">
        <v>452</v>
      </c>
      <c r="B38" s="223">
        <v>29057</v>
      </c>
      <c r="C38" s="223">
        <v>214150.09</v>
      </c>
      <c r="D38" s="281">
        <v>0.223</v>
      </c>
    </row>
    <row r="39" spans="1:4" ht="12.75">
      <c r="A39" s="261" t="s">
        <v>453</v>
      </c>
      <c r="B39" s="223">
        <v>22000</v>
      </c>
      <c r="C39" s="223">
        <v>94600</v>
      </c>
      <c r="D39" s="281">
        <v>0.293</v>
      </c>
    </row>
    <row r="40" spans="1:4" ht="12.75">
      <c r="A40" s="261" t="s">
        <v>454</v>
      </c>
      <c r="B40" s="223">
        <v>790</v>
      </c>
      <c r="C40" s="223">
        <v>6288.4</v>
      </c>
      <c r="D40" s="281">
        <v>0.09</v>
      </c>
    </row>
    <row r="41" spans="1:4" ht="12.75">
      <c r="A41" s="261" t="s">
        <v>455</v>
      </c>
      <c r="B41" s="223">
        <v>18400</v>
      </c>
      <c r="C41" s="223">
        <v>117576</v>
      </c>
      <c r="D41" s="281">
        <v>0.61</v>
      </c>
    </row>
    <row r="42" spans="1:6" ht="24">
      <c r="A42" s="261" t="s">
        <v>418</v>
      </c>
      <c r="B42" s="234">
        <v>59844.4045</v>
      </c>
      <c r="C42" s="223">
        <v>66642.73</v>
      </c>
      <c r="D42" s="234">
        <v>0.887</v>
      </c>
      <c r="F42" s="282"/>
    </row>
    <row r="43" spans="1:4" ht="14.25" customHeight="1">
      <c r="A43" s="198" t="s">
        <v>340</v>
      </c>
      <c r="B43" s="259">
        <f>SUM(B19:B42)</f>
        <v>379546.4045</v>
      </c>
      <c r="C43" s="225">
        <f>SUM(C19:C42)</f>
        <v>2952252.7999999993</v>
      </c>
      <c r="D43" s="72" t="s">
        <v>106</v>
      </c>
    </row>
    <row r="44" spans="1:4" ht="12.75">
      <c r="A44" s="64"/>
      <c r="B44" s="63"/>
      <c r="C44" s="63"/>
      <c r="D44" s="72" t="s">
        <v>106</v>
      </c>
    </row>
    <row r="45" spans="1:4" ht="12.75">
      <c r="A45" s="199" t="s">
        <v>341</v>
      </c>
      <c r="B45" s="63" t="s">
        <v>106</v>
      </c>
      <c r="C45" s="63"/>
      <c r="D45" s="72" t="s">
        <v>106</v>
      </c>
    </row>
    <row r="46" spans="1:4" ht="12.75">
      <c r="A46" s="64" t="s">
        <v>337</v>
      </c>
      <c r="B46" s="72"/>
      <c r="C46" s="72"/>
      <c r="D46" s="213"/>
    </row>
    <row r="47" spans="1:4" ht="12.75">
      <c r="A47" s="64"/>
      <c r="B47" s="72"/>
      <c r="C47" s="72"/>
      <c r="D47" s="213"/>
    </row>
    <row r="48" spans="1:4" ht="12.75">
      <c r="A48" s="64"/>
      <c r="B48" s="72"/>
      <c r="C48" s="72"/>
      <c r="D48" s="213"/>
    </row>
    <row r="49" spans="1:4" ht="12.75">
      <c r="A49" s="198" t="s">
        <v>342</v>
      </c>
      <c r="B49" s="196">
        <v>0</v>
      </c>
      <c r="C49" s="196">
        <v>0</v>
      </c>
      <c r="D49" s="72"/>
    </row>
    <row r="50" spans="1:4" ht="12.75">
      <c r="A50" s="64" t="s">
        <v>343</v>
      </c>
      <c r="B50" s="72"/>
      <c r="C50" s="72"/>
      <c r="D50" s="213"/>
    </row>
    <row r="51" spans="1:4" ht="12.75">
      <c r="A51" s="64"/>
      <c r="B51" s="72"/>
      <c r="C51" s="72"/>
      <c r="D51" s="213"/>
    </row>
    <row r="52" spans="1:4" ht="12.75">
      <c r="A52" s="64"/>
      <c r="B52" s="72"/>
      <c r="C52" s="72"/>
      <c r="D52" s="213"/>
    </row>
    <row r="53" spans="1:4" ht="12.75">
      <c r="A53" s="198" t="s">
        <v>344</v>
      </c>
      <c r="B53" s="196">
        <v>0</v>
      </c>
      <c r="C53" s="196">
        <v>0</v>
      </c>
      <c r="D53" s="63"/>
    </row>
    <row r="54" spans="1:4" ht="15.75" customHeight="1">
      <c r="A54" s="198" t="s">
        <v>345</v>
      </c>
      <c r="B54" s="196">
        <v>0</v>
      </c>
      <c r="C54" s="196">
        <v>0</v>
      </c>
      <c r="D54" s="63"/>
    </row>
    <row r="55" spans="1:4" ht="12.75">
      <c r="A55" s="214"/>
      <c r="B55" s="54"/>
      <c r="C55" s="54"/>
      <c r="D55" s="54"/>
    </row>
    <row r="56" spans="1:4" ht="12.75">
      <c r="A56" s="9" t="s">
        <v>481</v>
      </c>
      <c r="B56" s="54"/>
      <c r="C56" s="54"/>
      <c r="D56" s="54"/>
    </row>
    <row r="57" spans="1:4" ht="12.75">
      <c r="A57" s="9"/>
      <c r="B57" s="54"/>
      <c r="C57" s="54"/>
      <c r="D57" s="54"/>
    </row>
    <row r="58" spans="2:4" ht="11.25" customHeight="1">
      <c r="B58" s="204" t="s">
        <v>328</v>
      </c>
      <c r="C58" s="186"/>
      <c r="D58" s="8"/>
    </row>
    <row r="59" spans="1:4" ht="12">
      <c r="A59" s="89"/>
      <c r="B59" s="88"/>
      <c r="C59" s="88"/>
      <c r="D59" s="89"/>
    </row>
    <row r="60" spans="2:3" ht="12">
      <c r="B60" s="88"/>
      <c r="C60" s="88" t="s">
        <v>370</v>
      </c>
    </row>
    <row r="64" spans="2:4" ht="12.75">
      <c r="B64" s="303" t="s">
        <v>369</v>
      </c>
      <c r="C64" s="303"/>
      <c r="D64" s="303"/>
    </row>
    <row r="65" spans="2:4" ht="12.75">
      <c r="B65" s="203"/>
      <c r="C65" s="8"/>
      <c r="D65" s="8"/>
    </row>
    <row r="66" spans="3:4" ht="12.75">
      <c r="C66" s="228" t="s">
        <v>374</v>
      </c>
      <c r="D66" s="8"/>
    </row>
  </sheetData>
  <mergeCells count="9">
    <mergeCell ref="B64:D64"/>
    <mergeCell ref="C1:D1"/>
    <mergeCell ref="A4:E4"/>
    <mergeCell ref="A6:B6"/>
    <mergeCell ref="C6:F6"/>
    <mergeCell ref="C7:D7"/>
    <mergeCell ref="A10:A11"/>
    <mergeCell ref="B10:C10"/>
    <mergeCell ref="D10:D11"/>
  </mergeCells>
  <printOptions/>
  <pageMargins left="1.299212598425197" right="0.7480314960629921" top="0.5905511811023623" bottom="0.5905511811023623" header="0.5118110236220472" footer="0.5118110236220472"/>
  <pageSetup fitToHeight="1" fitToWidth="1" horizontalDpi="300" verticalDpi="3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1" sqref="A31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215" t="s">
        <v>346</v>
      </c>
    </row>
    <row r="2" spans="1:5" ht="14.25" customHeight="1">
      <c r="A2" s="216"/>
      <c r="B2" s="216"/>
      <c r="C2" s="18"/>
      <c r="D2" s="216"/>
      <c r="E2" s="216"/>
    </row>
    <row r="3" spans="1:5" ht="12" customHeight="1">
      <c r="A3" s="323" t="s">
        <v>347</v>
      </c>
      <c r="B3" s="323"/>
      <c r="C3" s="18"/>
      <c r="D3" s="18"/>
      <c r="E3" s="18"/>
    </row>
    <row r="4" spans="1:5" ht="12" customHeight="1">
      <c r="A4" s="331" t="s">
        <v>348</v>
      </c>
      <c r="B4" s="345"/>
      <c r="C4" s="177"/>
      <c r="D4" s="184"/>
      <c r="E4" s="184"/>
    </row>
    <row r="5" spans="1:5" ht="12" customHeight="1">
      <c r="A5" s="177"/>
      <c r="B5" s="177"/>
      <c r="C5" s="177"/>
      <c r="D5" s="184"/>
      <c r="E5" s="184"/>
    </row>
    <row r="6" spans="1:5" ht="12" customHeight="1">
      <c r="A6" s="177"/>
      <c r="B6" s="177"/>
      <c r="C6" s="177"/>
      <c r="D6" s="184"/>
      <c r="E6" s="184"/>
    </row>
    <row r="7" spans="1:5" ht="12" customHeight="1">
      <c r="A7" s="220" t="s">
        <v>377</v>
      </c>
      <c r="B7" s="296" t="s">
        <v>396</v>
      </c>
      <c r="C7" s="296"/>
      <c r="D7" s="296"/>
      <c r="E7" s="296"/>
    </row>
    <row r="8" spans="1:4" ht="12" customHeight="1">
      <c r="A8" s="220" t="s">
        <v>480</v>
      </c>
      <c r="B8" s="184"/>
      <c r="C8" s="218"/>
      <c r="D8" s="18"/>
    </row>
    <row r="9" spans="1:4" ht="12" customHeight="1">
      <c r="A9" s="217"/>
      <c r="B9" s="184"/>
      <c r="C9" s="218"/>
      <c r="D9" s="18"/>
    </row>
    <row r="10" spans="1:4" ht="12" customHeight="1">
      <c r="A10" s="217"/>
      <c r="B10" s="184"/>
      <c r="C10" s="218" t="s">
        <v>72</v>
      </c>
      <c r="D10" s="18"/>
    </row>
    <row r="11" spans="1:5" ht="12" customHeight="1">
      <c r="A11" s="346" t="s">
        <v>108</v>
      </c>
      <c r="B11" s="321" t="s">
        <v>349</v>
      </c>
      <c r="C11" s="321"/>
      <c r="D11" s="184"/>
      <c r="E11" s="184"/>
    </row>
    <row r="12" spans="1:3" ht="26.25" customHeight="1">
      <c r="A12" s="347"/>
      <c r="B12" s="59" t="s">
        <v>350</v>
      </c>
      <c r="C12" s="59" t="s">
        <v>351</v>
      </c>
    </row>
    <row r="13" spans="1:3" ht="12" customHeight="1">
      <c r="A13" s="68" t="s">
        <v>6</v>
      </c>
      <c r="B13" s="68">
        <v>1</v>
      </c>
      <c r="C13" s="68">
        <v>2</v>
      </c>
    </row>
    <row r="14" spans="1:3" ht="12" customHeight="1">
      <c r="A14" s="62" t="s">
        <v>352</v>
      </c>
      <c r="B14" s="63"/>
      <c r="C14" s="63"/>
    </row>
    <row r="15" spans="1:3" ht="12" customHeight="1">
      <c r="A15" s="63" t="s">
        <v>353</v>
      </c>
      <c r="B15" s="223">
        <v>5604</v>
      </c>
      <c r="C15" s="223">
        <v>5604</v>
      </c>
    </row>
    <row r="16" spans="1:7" ht="12" customHeight="1">
      <c r="A16" s="63" t="s">
        <v>354</v>
      </c>
      <c r="B16" s="223">
        <v>7203</v>
      </c>
      <c r="C16" s="223">
        <v>2435</v>
      </c>
      <c r="G16" s="219"/>
    </row>
    <row r="17" spans="1:3" ht="12" customHeight="1">
      <c r="A17" s="63" t="s">
        <v>375</v>
      </c>
      <c r="B17" s="223">
        <v>16213</v>
      </c>
      <c r="C17" s="223">
        <v>9605</v>
      </c>
    </row>
    <row r="18" spans="1:3" ht="12" customHeight="1">
      <c r="A18" s="63" t="s">
        <v>355</v>
      </c>
      <c r="B18" s="223"/>
      <c r="C18" s="223"/>
    </row>
    <row r="19" spans="1:3" ht="12" customHeight="1">
      <c r="A19" s="63" t="s">
        <v>356</v>
      </c>
      <c r="B19" s="223"/>
      <c r="C19" s="223"/>
    </row>
    <row r="20" spans="1:3" ht="12" customHeight="1">
      <c r="A20" s="196" t="s">
        <v>357</v>
      </c>
      <c r="B20" s="224">
        <f>SUM(B15:B19)</f>
        <v>29020</v>
      </c>
      <c r="C20" s="224">
        <f>SUM(C15:C19)</f>
        <v>17644</v>
      </c>
    </row>
    <row r="21" spans="1:3" ht="12" customHeight="1">
      <c r="A21" s="62" t="s">
        <v>358</v>
      </c>
      <c r="B21" s="63"/>
      <c r="C21" s="63"/>
    </row>
    <row r="22" spans="1:3" ht="12" customHeight="1">
      <c r="A22" s="63" t="s">
        <v>359</v>
      </c>
      <c r="B22" s="72"/>
      <c r="C22" s="72"/>
    </row>
    <row r="23" spans="1:3" ht="12" customHeight="1">
      <c r="A23" s="63" t="s">
        <v>360</v>
      </c>
      <c r="B23" s="72"/>
      <c r="C23" s="72"/>
    </row>
    <row r="24" spans="1:3" ht="12" customHeight="1">
      <c r="A24" s="63" t="s">
        <v>361</v>
      </c>
      <c r="B24" s="72"/>
      <c r="C24" s="72"/>
    </row>
    <row r="25" spans="1:3" ht="12" customHeight="1">
      <c r="A25" s="64" t="s">
        <v>362</v>
      </c>
      <c r="B25" s="72"/>
      <c r="C25" s="72"/>
    </row>
    <row r="26" spans="1:3" ht="12" customHeight="1">
      <c r="A26" s="64" t="s">
        <v>363</v>
      </c>
      <c r="B26" s="72"/>
      <c r="C26" s="72"/>
    </row>
    <row r="27" spans="1:3" ht="12" customHeight="1">
      <c r="A27" s="64" t="s">
        <v>364</v>
      </c>
      <c r="B27" s="72"/>
      <c r="C27" s="72"/>
    </row>
    <row r="28" spans="1:3" ht="12" customHeight="1">
      <c r="A28" s="63" t="s">
        <v>356</v>
      </c>
      <c r="B28" s="72"/>
      <c r="C28" s="72"/>
    </row>
    <row r="29" spans="1:3" ht="12" customHeight="1">
      <c r="A29" s="196" t="s">
        <v>365</v>
      </c>
      <c r="B29" s="72"/>
      <c r="C29" s="72"/>
    </row>
    <row r="30" spans="1:4" ht="12" customHeight="1">
      <c r="A30" s="54"/>
      <c r="B30" s="54"/>
      <c r="C30" s="54"/>
      <c r="D30" s="57"/>
    </row>
    <row r="31" spans="1:5" ht="12" customHeight="1">
      <c r="A31" s="9" t="s">
        <v>481</v>
      </c>
      <c r="B31" s="204"/>
      <c r="C31" s="186"/>
      <c r="D31" s="57"/>
      <c r="E31" s="57"/>
    </row>
    <row r="32" spans="1:5" ht="12" customHeight="1">
      <c r="A32" s="9"/>
      <c r="B32" s="204"/>
      <c r="C32" s="186"/>
      <c r="D32" s="57"/>
      <c r="E32" s="57"/>
    </row>
    <row r="33" spans="1:5" ht="12" customHeight="1">
      <c r="A33" s="9"/>
      <c r="B33" s="204"/>
      <c r="C33" s="186"/>
      <c r="D33" s="57"/>
      <c r="E33" s="57"/>
    </row>
    <row r="34" spans="1:5" ht="12" customHeight="1">
      <c r="A34" s="57"/>
      <c r="B34" s="88"/>
      <c r="C34" s="88"/>
      <c r="D34" s="57"/>
      <c r="E34" s="57"/>
    </row>
    <row r="35" spans="1:5" ht="12" customHeight="1">
      <c r="A35" s="57"/>
      <c r="B35" s="204" t="s">
        <v>328</v>
      </c>
      <c r="C35" s="186"/>
      <c r="E35" s="57"/>
    </row>
    <row r="36" spans="2:5" ht="12" customHeight="1">
      <c r="B36" s="88"/>
      <c r="C36" s="88"/>
      <c r="D36" s="89"/>
      <c r="E36" s="57"/>
    </row>
    <row r="37" spans="2:5" ht="12" customHeight="1">
      <c r="B37" s="88"/>
      <c r="C37" s="88" t="s">
        <v>370</v>
      </c>
      <c r="D37" s="24"/>
      <c r="E37" s="57"/>
    </row>
    <row r="38" spans="2:5" ht="12" customHeight="1">
      <c r="B38" s="24"/>
      <c r="C38" s="24"/>
      <c r="D38" s="24"/>
      <c r="E38" s="57"/>
    </row>
    <row r="39" spans="2:5" ht="12" customHeight="1">
      <c r="B39" s="24"/>
      <c r="C39" s="24"/>
      <c r="D39" s="24"/>
      <c r="E39" s="57"/>
    </row>
    <row r="40" spans="2:5" ht="12" customHeight="1">
      <c r="B40" s="24"/>
      <c r="C40" s="24"/>
      <c r="D40" s="24"/>
      <c r="E40" s="57"/>
    </row>
    <row r="41" spans="2:5" ht="12" customHeight="1">
      <c r="B41" s="24"/>
      <c r="C41" s="24"/>
      <c r="D41" s="24"/>
      <c r="E41" s="57"/>
    </row>
    <row r="42" spans="2:5" ht="12" customHeight="1">
      <c r="B42" s="24"/>
      <c r="C42" s="24"/>
      <c r="D42" s="24"/>
      <c r="E42" s="57"/>
    </row>
    <row r="43" spans="2:4" ht="12" customHeight="1">
      <c r="B43" s="24"/>
      <c r="C43" s="24"/>
      <c r="D43" s="24"/>
    </row>
    <row r="44" spans="2:4" ht="12" customHeight="1">
      <c r="B44" s="303" t="s">
        <v>369</v>
      </c>
      <c r="C44" s="303"/>
      <c r="D44" s="303"/>
    </row>
    <row r="45" ht="12" customHeight="1">
      <c r="B45" s="203"/>
    </row>
    <row r="46" spans="2:3" ht="12" customHeight="1">
      <c r="B46" s="24"/>
      <c r="C46" s="228" t="s">
        <v>374</v>
      </c>
    </row>
  </sheetData>
  <mergeCells count="6">
    <mergeCell ref="B44:D44"/>
    <mergeCell ref="A3:B3"/>
    <mergeCell ref="A4:B4"/>
    <mergeCell ref="A11:A12"/>
    <mergeCell ref="B11:C11"/>
    <mergeCell ref="B7:E7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MMarkov</cp:lastModifiedBy>
  <cp:lastPrinted>2006-07-27T11:17:46Z</cp:lastPrinted>
  <dcterms:created xsi:type="dcterms:W3CDTF">2004-03-04T10:58:58Z</dcterms:created>
  <dcterms:modified xsi:type="dcterms:W3CDTF">2006-10-30T16:45:54Z</dcterms:modified>
  <cp:category/>
  <cp:version/>
  <cp:contentType/>
  <cp:contentStatus/>
</cp:coreProperties>
</file>