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3360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<sst xmlns="http://schemas.openxmlformats.org/spreadsheetml/2006/main" count="250" uniqueCount="202">
  <si>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</si>
  <si>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</si>
  <si>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</si>
  <si>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</si>
  <si>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</si>
  <si>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</si>
  <si>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</si>
  <si>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</si>
  <si>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</si>
  <si>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</si>
  <si>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</si>
  <si>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</si>
  <si>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</si>
  <si>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</si>
  <si>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</si>
  <si>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</si>
  <si>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</si>
  <si>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</si>
  <si>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</si>
  <si>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</si>
  <si>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</si>
  <si>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</si>
  <si>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</si>
  <si>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</si>
  <si>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</si>
  <si>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</si>
  <si>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</si>
  <si>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</si>
  <si>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</si>
  <si>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</si>
  <si>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</si>
  <si>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</si>
  <si>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</si>
  <si>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</si>
  <si>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</si>
  <si>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</si>
  <si>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</si>
  <si>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</si>
  <si>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</si>
  <si>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</si>
  <si>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</si>
  <si>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</si>
  <si>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</si>
  <si>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</si>
  <si>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</si>
  <si>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</si>
  <si>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</si>
  <si>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</si>
  <si>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</si>
  <si>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</si>
  <si>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</si>
  <si>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</si>
  <si>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</si>
  <si>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</si>
  <si>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</si>
  <si>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</si>
  <si>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</si>
  <si>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</si>
  <si>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</si>
  <si>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</si>
  <si>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</si>
  <si>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</si>
  <si>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</si>
  <si>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</si>
  <si>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</si>
  <si>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</si>
  <si>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</si>
  <si>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</si>
  <si>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</si>
  <si>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</si>
  <si>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</si>
  <si>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</si>
  <si>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</si>
  <si>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</si>
  <si>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</si>
  <si>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</si>
  <si>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</si>
  <si>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</si>
  <si>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</si>
  <si>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</si>
  <si>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</si>
  <si>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</si>
  <si>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</si>
  <si>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</si>
  <si>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</si>
  <si>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</si>
  <si>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</si>
  <si>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</si>
  <si>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</si>
  <si>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</si>
  <si>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</si>
  <si>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</si>
  <si>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</si>
  <si>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</si>
  <si>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</si>
  <si>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</si>
  <si>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</si>
  <si>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</si>
  <si>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</si>
  <si>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</si>
  <si>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</si>
  <si>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</si>
  <si>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</si>
  <si>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</si>
  <si>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</si>
  <si>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</si>
  <si>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</si>
  <si>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</si>
  <si>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</si>
  <si>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</si>
  <si>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</si>
  <si>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</si>
  <si>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</si>
  <si>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</si>
  <si>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</si>
  <si>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</si>
  <si>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</si>
  <si>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</si>
  <si>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</si>
  <si>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</si>
  <si>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</si>
  <si>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</si>
  <si>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</si>
  <si>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</si>
  <si>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</si>
  <si>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</si>
  <si>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</si>
  <si>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</si>
  <si>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</si>
  <si>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</si>
  <si>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</si>
  <si>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</si>
  <si>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</si>
  <si>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</si>
  <si>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</si>
  <si>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</si>
  <si>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</si>
  <si>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</si>
  <si>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</si>
  <si>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</si>
  <si>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</si>
  <si>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</si>
  <si>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</si>
  <si>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</si>
  <si>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</si>
  <si>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</si>
  <si>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</si>
  <si>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</si>
  <si>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</si>
  <si>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</si>
  <si>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</si>
  <si>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</si>
  <si>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</si>
  <si>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</si>
  <si>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</si>
  <si>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</si>
  <si>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</si>
  <si>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</si>
  <si>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</si>
  <si>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</si>
  <si>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</si>
  <si>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</si>
  <si>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</si>
  <si>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</si>
  <si>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</si>
  <si>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</si>
  <si>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</si>
  <si>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</si>
  <si>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</si>
  <si>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</si>
  <si>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</si>
  <si>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</si>
  <si>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</si>
  <si>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</si>
  <si>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</si>
  <si>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</si>
  <si>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</si>
  <si>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</si>
  <si>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</si>
  <si>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</si>
  <si>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</si>
  <si>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</si>
  <si>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</si>
  <si>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</si>
  <si>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</si>
  <si>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</si>
  <si>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</si>
  <si>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</si>
  <si>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</si>
  <si>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</si>
  <si>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</si>
  <si>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</si>
  <si>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</si>
  <si>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</si>
  <si>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</si>
  <si>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</si>
  <si>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</si>
  <si>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</si>
  <si>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30.06.2010</t>
  </si>
  <si>
    <t xml:space="preserve">   /Д. Тончев/</t>
  </si>
  <si>
    <t>Дата: 30.07.2010</t>
  </si>
  <si>
    <t>Отчетен период: към 30.06.2010г.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</si>
</sst>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3" fontId="16" fillId="0" borderId="0" xfId="2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3" fontId="4" fillId="0" borderId="0" xfId="15" applyNumberFormat="1" applyFont="1" applyFill="1">
      <alignment/>
      <protection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7" fillId="0" borderId="0" xfId="22" applyNumberFormat="1" applyFont="1" applyFill="1" applyAlignment="1">
      <alignment wrapText="1"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3" fillId="0" borderId="5" xfId="0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2" t="s">
        <v>153</v>
      </c>
      <c r="F1" s="172"/>
    </row>
    <row r="2" spans="1:6" ht="12" customHeight="1">
      <c r="A2" s="3"/>
      <c r="B2" s="4"/>
      <c r="C2" s="174" t="s">
        <v>0</v>
      </c>
      <c r="D2" s="174"/>
      <c r="E2" s="6"/>
      <c r="F2" s="6"/>
    </row>
    <row r="3" spans="1:6" ht="21" customHeight="1">
      <c r="A3" s="5" t="s">
        <v>189</v>
      </c>
      <c r="B3" s="7"/>
      <c r="C3" s="8"/>
      <c r="D3" s="3"/>
      <c r="E3" s="173" t="s">
        <v>188</v>
      </c>
      <c r="F3" s="173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782101</v>
      </c>
      <c r="F8" s="20">
        <v>784455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-140602</v>
      </c>
      <c r="F10" s="19">
        <v>-141279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-140602</v>
      </c>
      <c r="F13" s="20">
        <f>F10+F11+F12</f>
        <v>-141279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-69066</v>
      </c>
      <c r="F15" s="19">
        <f>F16-F17</f>
        <v>-75889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6823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-4849</v>
      </c>
      <c r="F18" s="19">
        <v>6823</v>
      </c>
      <c r="G18" s="16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131731</v>
      </c>
      <c r="C19" s="19">
        <v>121581</v>
      </c>
      <c r="D19" s="23" t="s">
        <v>38</v>
      </c>
      <c r="E19" s="20">
        <f>E15+E18</f>
        <v>-73915</v>
      </c>
      <c r="F19" s="20">
        <f>F15+F18</f>
        <v>-69066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288771</v>
      </c>
      <c r="C20" s="19">
        <v>336875</v>
      </c>
      <c r="D20" s="25" t="s">
        <v>40</v>
      </c>
      <c r="E20" s="20">
        <f>E8+E13+E19</f>
        <v>567584</v>
      </c>
      <c r="F20" s="20">
        <f>F8+F13+F19</f>
        <v>574110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420502</v>
      </c>
      <c r="C22" s="20">
        <f>SUM(C19:C21)</f>
        <v>458456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102615</v>
      </c>
      <c r="C24" s="16">
        <f>SUM(C25:C28)</f>
        <v>115133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78951</v>
      </c>
      <c r="C25" s="16">
        <v>87925</v>
      </c>
      <c r="D25" s="22" t="s">
        <v>134</v>
      </c>
      <c r="E25" s="19">
        <f>SUM(E26:E27)</f>
        <v>1587</v>
      </c>
      <c r="F25" s="19">
        <f>SUM(F26:F27)</f>
        <v>1614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420</v>
      </c>
      <c r="F26" s="16">
        <v>390</v>
      </c>
    </row>
    <row r="27" spans="1:6" ht="12">
      <c r="A27" s="24" t="s">
        <v>107</v>
      </c>
      <c r="B27" s="16">
        <v>23664</v>
      </c>
      <c r="C27" s="16">
        <v>27208</v>
      </c>
      <c r="D27" s="22" t="s">
        <v>100</v>
      </c>
      <c r="E27" s="16">
        <v>1167</v>
      </c>
      <c r="F27" s="16">
        <v>1224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139</v>
      </c>
      <c r="B29" s="16"/>
      <c r="C29" s="16"/>
      <c r="D29" s="27" t="s">
        <v>130</v>
      </c>
      <c r="E29" s="16"/>
      <c r="F29" s="16"/>
    </row>
    <row r="30" spans="1:6" ht="12">
      <c r="A30" s="24" t="s">
        <v>140</v>
      </c>
      <c r="B30" s="19">
        <v>40260</v>
      </c>
      <c r="C30" s="19"/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142875</v>
      </c>
      <c r="C34" s="28">
        <f>SUM(C29:C33)+C24</f>
        <v>115133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/>
      <c r="F35" s="16">
        <v>1</v>
      </c>
    </row>
    <row r="36" spans="1:6" ht="13.5" customHeight="1">
      <c r="A36" s="22" t="s">
        <v>144</v>
      </c>
      <c r="B36" s="16">
        <v>5257</v>
      </c>
      <c r="C36" s="16">
        <v>2136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1587</v>
      </c>
      <c r="F37" s="28">
        <f>F25+F29+F30+F31+F32+F33+F34+F35+F36</f>
        <v>1615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1587</v>
      </c>
      <c r="F38" s="28">
        <f>F37</f>
        <v>1615</v>
      </c>
    </row>
    <row r="39" spans="1:6" ht="12">
      <c r="A39" s="22" t="s">
        <v>108</v>
      </c>
      <c r="B39" s="16">
        <v>537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5794</v>
      </c>
      <c r="C40" s="28">
        <f>SUM(C36:C39)</f>
        <v>2136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569171</v>
      </c>
      <c r="C42" s="28">
        <f>C22+C34+C40+C41</f>
        <v>575725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569171</v>
      </c>
      <c r="C44" s="20">
        <f>C15+C42</f>
        <v>575725</v>
      </c>
      <c r="D44" s="23" t="s">
        <v>46</v>
      </c>
      <c r="E44" s="28">
        <f>E20+E38</f>
        <v>569171</v>
      </c>
      <c r="F44" s="28">
        <f>F20+F38</f>
        <v>575725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200</v>
      </c>
      <c r="B46" s="175"/>
      <c r="C46" s="175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1" t="s">
        <v>176</v>
      </c>
      <c r="B48" s="171"/>
      <c r="C48" s="171"/>
      <c r="D48" s="31" t="s">
        <v>184</v>
      </c>
      <c r="E48" s="36"/>
      <c r="F48" s="43"/>
    </row>
    <row r="49" spans="1:6" ht="12.75">
      <c r="A49" s="171" t="s">
        <v>177</v>
      </c>
      <c r="B49" s="171"/>
      <c r="C49" s="171"/>
      <c r="D49" s="30"/>
      <c r="E49" s="37"/>
      <c r="F49" s="37"/>
    </row>
    <row r="50" spans="1:6" ht="12.75" customHeight="1">
      <c r="A50" s="30"/>
      <c r="B50" s="30"/>
      <c r="C50" s="30"/>
      <c r="D50" s="38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199</v>
      </c>
      <c r="E57" s="30"/>
      <c r="F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15" sqref="B15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7" t="s">
        <v>154</v>
      </c>
      <c r="F1" s="177"/>
    </row>
    <row r="2" spans="1:6" ht="12.75" customHeight="1">
      <c r="A2" s="45"/>
      <c r="C2" s="178" t="s">
        <v>15</v>
      </c>
      <c r="D2" s="178"/>
      <c r="E2" s="46"/>
      <c r="F2" s="46"/>
    </row>
    <row r="3" spans="1:6" ht="15">
      <c r="A3" s="178" t="s">
        <v>190</v>
      </c>
      <c r="B3" s="178"/>
      <c r="C3" s="47"/>
      <c r="D3" s="47"/>
      <c r="E3" s="48"/>
      <c r="F3" s="48"/>
    </row>
    <row r="4" spans="1:6" ht="15">
      <c r="A4" s="49" t="s">
        <v>201</v>
      </c>
      <c r="B4" s="50"/>
      <c r="C4" s="51"/>
      <c r="D4" s="52" t="s">
        <v>191</v>
      </c>
      <c r="E4" s="179"/>
      <c r="F4" s="179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1" customFormat="1" ht="12.75">
      <c r="A10" s="68" t="s">
        <v>21</v>
      </c>
      <c r="B10" s="68"/>
      <c r="C10" s="68"/>
      <c r="D10" s="68" t="s">
        <v>49</v>
      </c>
      <c r="E10" s="69">
        <v>2622</v>
      </c>
      <c r="F10" s="69">
        <v>7986</v>
      </c>
      <c r="G10" s="70"/>
    </row>
    <row r="11" spans="1:8" s="71" customFormat="1" ht="31.5" customHeight="1">
      <c r="A11" s="68" t="s">
        <v>155</v>
      </c>
      <c r="B11" s="69">
        <v>45479</v>
      </c>
      <c r="C11" s="69">
        <v>142390</v>
      </c>
      <c r="D11" s="68" t="s">
        <v>50</v>
      </c>
      <c r="E11" s="69">
        <v>35951</v>
      </c>
      <c r="F11" s="69">
        <v>137456</v>
      </c>
      <c r="G11" s="166"/>
      <c r="H11" s="72"/>
    </row>
    <row r="12" spans="1:8" s="71" customFormat="1" ht="15.75" customHeight="1">
      <c r="A12" s="68" t="s">
        <v>22</v>
      </c>
      <c r="B12" s="69">
        <v>45478</v>
      </c>
      <c r="C12" s="69">
        <v>142387</v>
      </c>
      <c r="D12" s="68" t="s">
        <v>51</v>
      </c>
      <c r="E12" s="69">
        <v>35951</v>
      </c>
      <c r="F12" s="69">
        <v>137456</v>
      </c>
      <c r="G12" s="70"/>
      <c r="H12" s="72"/>
    </row>
    <row r="13" spans="1:7" s="71" customFormat="1" ht="12.75">
      <c r="A13" s="68" t="s">
        <v>156</v>
      </c>
      <c r="B13" s="69">
        <v>2</v>
      </c>
      <c r="C13" s="69">
        <v>11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133</v>
      </c>
      <c r="C14" s="69">
        <v>368</v>
      </c>
      <c r="D14" s="73" t="s">
        <v>52</v>
      </c>
      <c r="E14" s="108">
        <v>11721</v>
      </c>
      <c r="F14" s="69">
        <v>21290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45614</v>
      </c>
      <c r="C16" s="75">
        <f>SUM(C10,C11,C13:C14)</f>
        <v>142769</v>
      </c>
      <c r="D16" s="74" t="s">
        <v>24</v>
      </c>
      <c r="E16" s="75">
        <f>SUM(E10,E11,E13:E15)</f>
        <v>50294</v>
      </c>
      <c r="F16" s="75">
        <f>SUM(F10,F11,F13:F15)</f>
        <v>166732</v>
      </c>
      <c r="G16" s="70"/>
    </row>
    <row r="17" spans="1:6" s="71" customFormat="1" ht="12.75">
      <c r="A17" s="76" t="s">
        <v>105</v>
      </c>
      <c r="B17" s="75">
        <f>B16</f>
        <v>45614</v>
      </c>
      <c r="C17" s="75">
        <f>C16</f>
        <v>142769</v>
      </c>
      <c r="D17" s="76" t="s">
        <v>105</v>
      </c>
      <c r="E17" s="75">
        <f>E16</f>
        <v>50294</v>
      </c>
      <c r="F17" s="75">
        <f>F16</f>
        <v>166732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9529</v>
      </c>
      <c r="C20" s="69">
        <v>17140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9529</v>
      </c>
      <c r="C24" s="75">
        <f>SUM(C19:C23)</f>
        <v>17140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9529</v>
      </c>
      <c r="C25" s="75">
        <f>C24</f>
        <v>17140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55143</v>
      </c>
      <c r="C26" s="75">
        <f>C16+C24</f>
        <v>159909</v>
      </c>
      <c r="D26" s="77" t="s">
        <v>54</v>
      </c>
      <c r="E26" s="75">
        <f>E16+E24</f>
        <v>50294</v>
      </c>
      <c r="F26" s="75">
        <f>F16+F24</f>
        <v>166732</v>
      </c>
    </row>
    <row r="27" spans="1:6" s="71" customFormat="1" ht="12.75">
      <c r="A27" s="77" t="s">
        <v>180</v>
      </c>
      <c r="B27" s="75"/>
      <c r="C27" s="75">
        <f>F26-C26</f>
        <v>6823</v>
      </c>
      <c r="D27" s="77" t="s">
        <v>181</v>
      </c>
      <c r="E27" s="75">
        <f>-(E26-B26)</f>
        <v>4849</v>
      </c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0</v>
      </c>
      <c r="C29" s="75">
        <f>C27-C28</f>
        <v>6823</v>
      </c>
      <c r="D29" s="77" t="s">
        <v>162</v>
      </c>
      <c r="E29" s="75">
        <f>E27+B28</f>
        <v>4849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55143</v>
      </c>
      <c r="C30" s="75">
        <f>C26+C28+C29</f>
        <v>166732</v>
      </c>
      <c r="D30" s="77" t="s">
        <v>183</v>
      </c>
      <c r="E30" s="75">
        <f>E26+E29</f>
        <v>55143</v>
      </c>
      <c r="F30" s="75">
        <f>F26+F29</f>
        <v>166732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80" t="s">
        <v>200</v>
      </c>
      <c r="B32" s="80"/>
      <c r="C32" s="180"/>
      <c r="D32" s="180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6"/>
      <c r="F36" s="176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14" sqref="L14"/>
    </sheetView>
  </sheetViews>
  <sheetFormatPr defaultColWidth="9.140625" defaultRowHeight="12.75"/>
  <cols>
    <col min="1" max="1" width="54.8515625" style="44" customWidth="1"/>
    <col min="2" max="2" width="15.8515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1" t="s">
        <v>163</v>
      </c>
      <c r="F1" s="181"/>
      <c r="G1" s="93"/>
    </row>
    <row r="2" spans="1:7" ht="15">
      <c r="A2" s="184" t="s">
        <v>95</v>
      </c>
      <c r="B2" s="185"/>
      <c r="C2" s="185"/>
      <c r="D2" s="185"/>
      <c r="E2" s="185"/>
      <c r="F2" s="185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49" t="s">
        <v>201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2" t="s">
        <v>81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6280</v>
      </c>
      <c r="C10" s="107">
        <v>7915</v>
      </c>
      <c r="D10" s="107">
        <f>B10-C10</f>
        <v>-1635</v>
      </c>
      <c r="E10" s="107">
        <v>420299</v>
      </c>
      <c r="F10" s="107">
        <v>60045</v>
      </c>
      <c r="G10" s="107">
        <f>E10-F10</f>
        <v>360254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6280</v>
      </c>
      <c r="C16" s="110">
        <f>SUM(C10:C15)</f>
        <v>7915</v>
      </c>
      <c r="D16" s="111">
        <f t="shared" si="0"/>
        <v>-1635</v>
      </c>
      <c r="E16" s="110">
        <f>SUM(E10:E15)</f>
        <v>420299</v>
      </c>
      <c r="F16" s="110">
        <f>SUM(F10:F15)</f>
        <v>60045</v>
      </c>
      <c r="G16" s="110">
        <f>E16-F16</f>
        <v>360254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6095</v>
      </c>
      <c r="C18" s="107">
        <v>43331</v>
      </c>
      <c r="D18" s="107">
        <f t="shared" si="0"/>
        <v>-37236</v>
      </c>
      <c r="E18" s="107">
        <v>29685</v>
      </c>
      <c r="F18" s="107">
        <v>63549</v>
      </c>
      <c r="G18" s="107">
        <f aca="true" t="shared" si="1" ref="G18:G25">E18-F18</f>
        <v>-33864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8563</v>
      </c>
      <c r="C20" s="107">
        <v>132</v>
      </c>
      <c r="D20" s="107">
        <f>B20-C20</f>
        <v>8431</v>
      </c>
      <c r="E20" s="107">
        <v>20307</v>
      </c>
      <c r="F20" s="107">
        <v>368</v>
      </c>
      <c r="G20" s="107">
        <f t="shared" si="1"/>
        <v>19939</v>
      </c>
      <c r="I20" s="112"/>
    </row>
    <row r="21" spans="1:7" ht="15">
      <c r="A21" s="106" t="s">
        <v>90</v>
      </c>
      <c r="B21" s="107">
        <v>2085</v>
      </c>
      <c r="C21" s="107"/>
      <c r="D21" s="107">
        <f t="shared" si="0"/>
        <v>2085</v>
      </c>
      <c r="E21" s="107">
        <v>7986</v>
      </c>
      <c r="F21" s="107">
        <v>0</v>
      </c>
      <c r="G21" s="107">
        <f t="shared" si="1"/>
        <v>7986</v>
      </c>
    </row>
    <row r="22" spans="1:7" ht="15">
      <c r="A22" s="109" t="s">
        <v>101</v>
      </c>
      <c r="B22" s="107"/>
      <c r="C22" s="107">
        <v>7199</v>
      </c>
      <c r="D22" s="107">
        <f t="shared" si="0"/>
        <v>-7199</v>
      </c>
      <c r="E22" s="107"/>
      <c r="F22" s="107">
        <v>11639</v>
      </c>
      <c r="G22" s="107">
        <f t="shared" si="1"/>
        <v>-11639</v>
      </c>
    </row>
    <row r="23" spans="1:7" ht="15">
      <c r="A23" s="109" t="s">
        <v>102</v>
      </c>
      <c r="B23" s="107"/>
      <c r="C23" s="108">
        <v>2400</v>
      </c>
      <c r="D23" s="107">
        <f t="shared" si="0"/>
        <v>-2400</v>
      </c>
      <c r="E23" s="107"/>
      <c r="F23" s="108">
        <v>4900</v>
      </c>
      <c r="G23" s="107">
        <f t="shared" si="1"/>
        <v>-4900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16743</v>
      </c>
      <c r="C26" s="110">
        <f>SUM(C18:C25)</f>
        <v>53062</v>
      </c>
      <c r="D26" s="110">
        <f>B26-C26</f>
        <v>-36319</v>
      </c>
      <c r="E26" s="110">
        <f>SUM(E18:E25)</f>
        <v>57978</v>
      </c>
      <c r="F26" s="110">
        <f>SUM(F18:F25)</f>
        <v>80456</v>
      </c>
      <c r="G26" s="110">
        <f>E26-F26</f>
        <v>-22478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23023</v>
      </c>
      <c r="C34" s="110">
        <f t="shared" si="2"/>
        <v>60977</v>
      </c>
      <c r="D34" s="110">
        <f t="shared" si="2"/>
        <v>-37954</v>
      </c>
      <c r="E34" s="110">
        <f t="shared" si="2"/>
        <v>478277</v>
      </c>
      <c r="F34" s="110">
        <f t="shared" si="2"/>
        <v>140501</v>
      </c>
      <c r="G34" s="110">
        <f t="shared" si="2"/>
        <v>337776</v>
      </c>
    </row>
    <row r="35" spans="1:7" ht="15">
      <c r="A35" s="104" t="s">
        <v>89</v>
      </c>
      <c r="B35" s="107"/>
      <c r="C35" s="107"/>
      <c r="D35" s="110">
        <v>458456</v>
      </c>
      <c r="E35" s="107"/>
      <c r="F35" s="107"/>
      <c r="G35" s="110">
        <v>120680</v>
      </c>
    </row>
    <row r="36" spans="1:7" ht="15">
      <c r="A36" s="104" t="s">
        <v>96</v>
      </c>
      <c r="B36" s="107"/>
      <c r="C36" s="107"/>
      <c r="D36" s="110">
        <f>D34+D35</f>
        <v>420502</v>
      </c>
      <c r="E36" s="107"/>
      <c r="F36" s="107"/>
      <c r="G36" s="110">
        <f>G34+G35</f>
        <v>458456</v>
      </c>
    </row>
    <row r="37" spans="1:7" ht="15">
      <c r="A37" s="106" t="s">
        <v>97</v>
      </c>
      <c r="B37" s="107"/>
      <c r="C37" s="107"/>
      <c r="D37" s="107">
        <v>131730.8</v>
      </c>
      <c r="E37" s="107"/>
      <c r="F37" s="107"/>
      <c r="G37" s="107">
        <v>121581</v>
      </c>
    </row>
    <row r="38" spans="2:8" ht="15">
      <c r="B38" s="113"/>
      <c r="C38" s="113"/>
      <c r="D38" s="167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116" t="s">
        <v>200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">
      <selection activeCell="F43" sqref="F43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89" t="s">
        <v>55</v>
      </c>
      <c r="B3" s="189"/>
      <c r="C3" s="189"/>
      <c r="D3" s="189"/>
      <c r="E3" s="189"/>
      <c r="F3" s="189"/>
      <c r="G3" s="189"/>
      <c r="H3" s="189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69" t="s">
        <v>188</v>
      </c>
      <c r="H5" s="170"/>
    </row>
    <row r="6" spans="1:8" ht="15">
      <c r="A6" s="135" t="s">
        <v>201</v>
      </c>
      <c r="B6" s="133"/>
      <c r="C6" s="133"/>
      <c r="D6" s="133"/>
      <c r="E6" s="136"/>
      <c r="F6" s="136"/>
      <c r="G6" s="136"/>
      <c r="H6" s="137"/>
    </row>
    <row r="7" spans="1:8" ht="12.75">
      <c r="A7" s="138"/>
      <c r="B7" s="138"/>
      <c r="C7" s="138"/>
      <c r="D7" s="138"/>
      <c r="E7" s="139"/>
      <c r="F7" s="139"/>
      <c r="G7" s="139"/>
      <c r="H7" s="140" t="s">
        <v>56</v>
      </c>
    </row>
    <row r="8" spans="1:9" ht="32.25" customHeight="1">
      <c r="A8" s="186" t="s">
        <v>57</v>
      </c>
      <c r="B8" s="186" t="s">
        <v>61</v>
      </c>
      <c r="C8" s="190" t="s">
        <v>58</v>
      </c>
      <c r="D8" s="168"/>
      <c r="E8" s="168"/>
      <c r="F8" s="190" t="s">
        <v>59</v>
      </c>
      <c r="G8" s="191"/>
      <c r="H8" s="186" t="s">
        <v>60</v>
      </c>
      <c r="I8" s="47"/>
    </row>
    <row r="9" spans="1:9" ht="12.75" customHeight="1">
      <c r="A9" s="187"/>
      <c r="B9" s="195"/>
      <c r="C9" s="193" t="s">
        <v>62</v>
      </c>
      <c r="D9" s="186" t="s">
        <v>63</v>
      </c>
      <c r="E9" s="186" t="s">
        <v>126</v>
      </c>
      <c r="F9" s="186" t="s">
        <v>64</v>
      </c>
      <c r="G9" s="186" t="s">
        <v>65</v>
      </c>
      <c r="H9" s="187"/>
      <c r="I9" s="47"/>
    </row>
    <row r="10" spans="1:9" ht="60" customHeight="1">
      <c r="A10" s="188"/>
      <c r="B10" s="188"/>
      <c r="C10" s="194"/>
      <c r="D10" s="188"/>
      <c r="E10" s="192"/>
      <c r="F10" s="192"/>
      <c r="G10" s="192"/>
      <c r="H10" s="192"/>
      <c r="I10" s="47"/>
    </row>
    <row r="11" spans="1:9" s="142" customFormat="1" ht="15">
      <c r="A11" s="141" t="s">
        <v>6</v>
      </c>
      <c r="B11" s="141">
        <v>1</v>
      </c>
      <c r="C11" s="141">
        <v>2</v>
      </c>
      <c r="D11" s="141">
        <v>3</v>
      </c>
      <c r="E11" s="141">
        <v>4</v>
      </c>
      <c r="F11" s="141">
        <v>5</v>
      </c>
      <c r="G11" s="141">
        <v>6</v>
      </c>
      <c r="H11" s="141">
        <v>7</v>
      </c>
      <c r="I11" s="53"/>
    </row>
    <row r="12" spans="1:9" s="142" customFormat="1" ht="28.5">
      <c r="A12" s="143" t="s">
        <v>103</v>
      </c>
      <c r="B12" s="141">
        <v>270023</v>
      </c>
      <c r="C12" s="141">
        <v>13079</v>
      </c>
      <c r="D12" s="141"/>
      <c r="E12" s="141"/>
      <c r="F12" s="141"/>
      <c r="G12" s="144">
        <v>75889</v>
      </c>
      <c r="H12" s="144">
        <v>207213</v>
      </c>
      <c r="I12" s="53"/>
    </row>
    <row r="13" spans="1:9" s="142" customFormat="1" ht="28.5">
      <c r="A13" s="143" t="s">
        <v>104</v>
      </c>
      <c r="B13" s="141">
        <v>270023</v>
      </c>
      <c r="C13" s="141">
        <v>13079</v>
      </c>
      <c r="D13" s="141"/>
      <c r="E13" s="141"/>
      <c r="F13" s="141"/>
      <c r="G13" s="144">
        <v>75889</v>
      </c>
      <c r="H13" s="144">
        <v>207213</v>
      </c>
      <c r="I13" s="53"/>
    </row>
    <row r="14" spans="1:9" s="142" customFormat="1" ht="28.5">
      <c r="A14" s="143" t="s">
        <v>66</v>
      </c>
      <c r="B14" s="163">
        <v>784455</v>
      </c>
      <c r="C14" s="163">
        <v>-141279</v>
      </c>
      <c r="D14" s="163"/>
      <c r="E14" s="163"/>
      <c r="F14" s="163">
        <v>6823</v>
      </c>
      <c r="G14" s="164">
        <v>75889</v>
      </c>
      <c r="H14" s="164">
        <v>574110</v>
      </c>
      <c r="I14" s="53"/>
    </row>
    <row r="15" spans="1:9" s="142" customFormat="1" ht="15">
      <c r="A15" s="143" t="s">
        <v>67</v>
      </c>
      <c r="B15" s="145"/>
      <c r="C15" s="145"/>
      <c r="D15" s="145"/>
      <c r="E15" s="145"/>
      <c r="F15" s="145"/>
      <c r="G15" s="145"/>
      <c r="H15" s="146"/>
      <c r="I15" s="53"/>
    </row>
    <row r="16" spans="1:9" ht="30">
      <c r="A16" s="147" t="s">
        <v>68</v>
      </c>
      <c r="B16" s="145"/>
      <c r="C16" s="145"/>
      <c r="D16" s="145"/>
      <c r="E16" s="145"/>
      <c r="F16" s="145"/>
      <c r="G16" s="145"/>
      <c r="H16" s="146"/>
      <c r="I16" s="47"/>
    </row>
    <row r="17" spans="1:9" ht="15">
      <c r="A17" s="147" t="s">
        <v>69</v>
      </c>
      <c r="B17" s="148"/>
      <c r="C17" s="148"/>
      <c r="D17" s="148"/>
      <c r="E17" s="148"/>
      <c r="F17" s="148"/>
      <c r="G17" s="148"/>
      <c r="H17" s="146"/>
      <c r="I17" s="47"/>
    </row>
    <row r="18" spans="1:9" ht="28.5">
      <c r="A18" s="143" t="s">
        <v>70</v>
      </c>
      <c r="B18" s="148"/>
      <c r="C18" s="148"/>
      <c r="D18" s="148"/>
      <c r="E18" s="148"/>
      <c r="F18" s="148"/>
      <c r="G18" s="148"/>
      <c r="H18" s="146"/>
      <c r="I18" s="47"/>
    </row>
    <row r="19" spans="1:9" ht="34.5" customHeight="1">
      <c r="A19" s="143" t="s">
        <v>170</v>
      </c>
      <c r="B19" s="144">
        <f>B20-B21</f>
        <v>-2354</v>
      </c>
      <c r="C19" s="144">
        <f>C20-C21</f>
        <v>677</v>
      </c>
      <c r="D19" s="144"/>
      <c r="E19" s="144"/>
      <c r="F19" s="144"/>
      <c r="G19" s="144"/>
      <c r="H19" s="144">
        <f>B19+C19</f>
        <v>-1677</v>
      </c>
      <c r="I19" s="47"/>
    </row>
    <row r="20" spans="1:9" ht="15">
      <c r="A20" s="147" t="s">
        <v>127</v>
      </c>
      <c r="B20" s="149">
        <v>8584</v>
      </c>
      <c r="C20" s="149">
        <v>-2322</v>
      </c>
      <c r="D20" s="149"/>
      <c r="E20" s="149"/>
      <c r="F20" s="149"/>
      <c r="G20" s="149"/>
      <c r="H20" s="149">
        <f>B20+C20</f>
        <v>6262</v>
      </c>
      <c r="I20" s="47"/>
    </row>
    <row r="21" spans="1:9" ht="15">
      <c r="A21" s="147" t="s">
        <v>128</v>
      </c>
      <c r="B21" s="149">
        <v>10938</v>
      </c>
      <c r="C21" s="149">
        <v>-2999</v>
      </c>
      <c r="D21" s="149"/>
      <c r="E21" s="149"/>
      <c r="F21" s="149"/>
      <c r="G21" s="149"/>
      <c r="H21" s="149">
        <f>B21+C21</f>
        <v>7939</v>
      </c>
      <c r="I21" s="47"/>
    </row>
    <row r="22" spans="1:9" ht="15">
      <c r="A22" s="143" t="s">
        <v>71</v>
      </c>
      <c r="B22" s="144"/>
      <c r="C22" s="144"/>
      <c r="D22" s="144"/>
      <c r="E22" s="144"/>
      <c r="F22" s="144"/>
      <c r="G22" s="144">
        <v>4849</v>
      </c>
      <c r="H22" s="144">
        <f>F22-G22</f>
        <v>-4849</v>
      </c>
      <c r="I22" s="47"/>
    </row>
    <row r="23" spans="1:9" ht="15">
      <c r="A23" s="147" t="s">
        <v>72</v>
      </c>
      <c r="B23" s="150"/>
      <c r="C23" s="150"/>
      <c r="D23" s="150"/>
      <c r="E23" s="150"/>
      <c r="F23" s="150"/>
      <c r="G23" s="149"/>
      <c r="H23" s="149"/>
      <c r="I23" s="47"/>
    </row>
    <row r="24" spans="1:9" ht="15">
      <c r="A24" s="147" t="s">
        <v>73</v>
      </c>
      <c r="B24" s="149"/>
      <c r="C24" s="149"/>
      <c r="D24" s="149"/>
      <c r="E24" s="149"/>
      <c r="F24" s="149"/>
      <c r="G24" s="149"/>
      <c r="H24" s="149"/>
      <c r="I24" s="47"/>
    </row>
    <row r="25" spans="1:9" ht="15">
      <c r="A25" s="147" t="s">
        <v>74</v>
      </c>
      <c r="B25" s="150"/>
      <c r="C25" s="150"/>
      <c r="D25" s="150"/>
      <c r="E25" s="150"/>
      <c r="F25" s="150"/>
      <c r="G25" s="150"/>
      <c r="H25" s="149"/>
      <c r="I25" s="47"/>
    </row>
    <row r="26" spans="1:9" ht="15">
      <c r="A26" s="147" t="s">
        <v>75</v>
      </c>
      <c r="B26" s="150"/>
      <c r="C26" s="150"/>
      <c r="D26" s="150"/>
      <c r="E26" s="150"/>
      <c r="F26" s="150"/>
      <c r="G26" s="150"/>
      <c r="H26" s="149"/>
      <c r="I26" s="47"/>
    </row>
    <row r="27" spans="1:9" ht="45">
      <c r="A27" s="147" t="s">
        <v>171</v>
      </c>
      <c r="B27" s="150"/>
      <c r="C27" s="150"/>
      <c r="D27" s="150"/>
      <c r="E27" s="150"/>
      <c r="F27" s="150"/>
      <c r="G27" s="150"/>
      <c r="H27" s="149"/>
      <c r="I27" s="47"/>
    </row>
    <row r="28" spans="1:9" ht="15">
      <c r="A28" s="147" t="s">
        <v>76</v>
      </c>
      <c r="B28" s="149"/>
      <c r="C28" s="149"/>
      <c r="D28" s="149"/>
      <c r="E28" s="149"/>
      <c r="F28" s="149"/>
      <c r="G28" s="149"/>
      <c r="H28" s="149"/>
      <c r="I28" s="47"/>
    </row>
    <row r="29" spans="1:9" ht="15">
      <c r="A29" s="147" t="s">
        <v>77</v>
      </c>
      <c r="B29" s="150"/>
      <c r="C29" s="150"/>
      <c r="D29" s="150"/>
      <c r="E29" s="150"/>
      <c r="F29" s="150"/>
      <c r="G29" s="150"/>
      <c r="H29" s="149"/>
      <c r="I29" s="47"/>
    </row>
    <row r="30" spans="1:9" ht="30">
      <c r="A30" s="147" t="s">
        <v>172</v>
      </c>
      <c r="B30" s="150"/>
      <c r="C30" s="150"/>
      <c r="D30" s="150"/>
      <c r="E30" s="150"/>
      <c r="F30" s="150"/>
      <c r="G30" s="150"/>
      <c r="H30" s="149"/>
      <c r="I30" s="47"/>
    </row>
    <row r="31" spans="1:9" ht="15">
      <c r="A31" s="147" t="s">
        <v>76</v>
      </c>
      <c r="B31" s="149"/>
      <c r="C31" s="149"/>
      <c r="D31" s="149"/>
      <c r="E31" s="149"/>
      <c r="F31" s="149"/>
      <c r="G31" s="149"/>
      <c r="H31" s="149"/>
      <c r="I31" s="47"/>
    </row>
    <row r="32" spans="1:9" ht="15">
      <c r="A32" s="147" t="s">
        <v>77</v>
      </c>
      <c r="B32" s="150"/>
      <c r="C32" s="150"/>
      <c r="D32" s="150"/>
      <c r="E32" s="150"/>
      <c r="F32" s="150"/>
      <c r="G32" s="150"/>
      <c r="H32" s="149"/>
      <c r="I32" s="47"/>
    </row>
    <row r="33" spans="1:9" ht="15">
      <c r="A33" s="147" t="s">
        <v>129</v>
      </c>
      <c r="B33" s="150"/>
      <c r="C33" s="150"/>
      <c r="D33" s="150"/>
      <c r="E33" s="150"/>
      <c r="F33" s="150"/>
      <c r="G33" s="150"/>
      <c r="H33" s="149"/>
      <c r="I33" s="47"/>
    </row>
    <row r="34" spans="1:9" ht="28.5">
      <c r="A34" s="143" t="s">
        <v>78</v>
      </c>
      <c r="B34" s="151">
        <f>B14+B19</f>
        <v>782101</v>
      </c>
      <c r="C34" s="151">
        <f>C14+C19</f>
        <v>-140602</v>
      </c>
      <c r="D34" s="151"/>
      <c r="E34" s="151"/>
      <c r="F34" s="151">
        <f>F13+F14+F22</f>
        <v>6823</v>
      </c>
      <c r="G34" s="151">
        <f>G14+G22</f>
        <v>80738</v>
      </c>
      <c r="H34" s="144">
        <f>H14+H19+H22</f>
        <v>567584</v>
      </c>
      <c r="I34" s="47"/>
    </row>
    <row r="35" spans="1:9" ht="14.25" customHeight="1">
      <c r="A35" s="147" t="s">
        <v>136</v>
      </c>
      <c r="B35" s="149"/>
      <c r="C35" s="149"/>
      <c r="D35" s="149"/>
      <c r="E35" s="149"/>
      <c r="F35" s="149"/>
      <c r="G35" s="149"/>
      <c r="H35" s="149"/>
      <c r="I35" s="47"/>
    </row>
    <row r="36" spans="1:12" ht="28.5">
      <c r="A36" s="143" t="s">
        <v>79</v>
      </c>
      <c r="B36" s="151">
        <f>B34</f>
        <v>782101</v>
      </c>
      <c r="C36" s="151">
        <f>C34</f>
        <v>-140602</v>
      </c>
      <c r="D36" s="151"/>
      <c r="E36" s="151"/>
      <c r="F36" s="151">
        <f>F34</f>
        <v>6823</v>
      </c>
      <c r="G36" s="151">
        <f>G34</f>
        <v>80738</v>
      </c>
      <c r="H36" s="144">
        <f>H34</f>
        <v>567584</v>
      </c>
      <c r="I36" s="47"/>
      <c r="K36" s="152"/>
      <c r="L36" s="152"/>
    </row>
    <row r="37" ht="15">
      <c r="I37" s="47"/>
    </row>
    <row r="38" spans="1:8" ht="26.25" customHeight="1">
      <c r="A38" s="153" t="s">
        <v>200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4"/>
      <c r="C39" s="154"/>
      <c r="D39" s="155"/>
      <c r="E39" s="156"/>
      <c r="G39" s="84"/>
      <c r="H39" s="121"/>
    </row>
    <row r="40" spans="1:8" ht="12.75">
      <c r="A40" s="157" t="s">
        <v>113</v>
      </c>
      <c r="B40" s="123"/>
      <c r="C40" s="158"/>
      <c r="D40" s="119" t="s">
        <v>194</v>
      </c>
      <c r="E40" s="122"/>
      <c r="G40" s="121"/>
      <c r="H40" s="85"/>
    </row>
    <row r="41" spans="1:8" ht="15">
      <c r="A41" s="159" t="s">
        <v>193</v>
      </c>
      <c r="B41" s="160"/>
      <c r="C41" s="160"/>
      <c r="D41" s="161"/>
      <c r="E41" s="125" t="s">
        <v>195</v>
      </c>
      <c r="G41" s="81"/>
      <c r="H41" s="84"/>
    </row>
    <row r="42" spans="1:8" ht="15">
      <c r="A42" s="160"/>
      <c r="B42" s="160"/>
      <c r="C42" s="160"/>
      <c r="D42" s="162"/>
      <c r="E42" s="162"/>
      <c r="G42" s="85"/>
      <c r="H42" s="121"/>
    </row>
    <row r="43" spans="1:8" ht="15" customHeight="1">
      <c r="A43" s="160"/>
      <c r="B43" s="160"/>
      <c r="C43" s="160"/>
      <c r="D43" s="122"/>
      <c r="E43" s="122"/>
      <c r="H43" s="81"/>
    </row>
    <row r="44" spans="1:5" ht="12.75">
      <c r="A44" s="160"/>
      <c r="B44" s="160"/>
      <c r="C44" s="160"/>
      <c r="D44" s="122"/>
      <c r="E44" s="122"/>
    </row>
    <row r="45" spans="1:8" ht="12.75">
      <c r="A45" s="160"/>
      <c r="B45" s="160"/>
      <c r="C45" s="160"/>
      <c r="D45" s="119" t="s">
        <v>196</v>
      </c>
      <c r="E45" s="120"/>
      <c r="G45" s="121"/>
      <c r="H45" s="85"/>
    </row>
    <row r="46" spans="1:9" ht="15">
      <c r="A46" s="158"/>
      <c r="B46" s="158"/>
      <c r="C46" s="158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2010-07-29T12:44:41Z</cp:lastPrinted>
  <dcterms:created xsi:type="dcterms:W3CDTF">2004-03-04T10:58:58Z</dcterms:created>
  <dcterms:modified xsi:type="dcterms:W3CDTF">2010-07-30T06:46:43Z</dcterms:modified>
  <cp:category/>
  <cp:version/>
  <cp:contentType/>
  <cp:contentStatus/>
</cp:coreProperties>
</file>