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85" windowWidth="19170" windowHeight="7485" tabRatio="907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<sst xmlns="http://schemas.openxmlformats.org/spreadsheetml/2006/main" count="250" uniqueCount="199">
  <si>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</si>
  <si>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</si>
  <si>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</si>
  <si>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</si>
  <si>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</si>
  <si>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</si>
  <si>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</si>
  <si>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</si>
  <si>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</si>
  <si>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</si>
  <si>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</si>
  <si>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</si>
  <si>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</si>
  <si>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</si>
  <si>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</si>
  <si>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</si>
  <si>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</si>
  <si>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</si>
  <si>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</si>
  <si>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</si>
  <si>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</si>
  <si>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</si>
  <si>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</si>
  <si>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</si>
  <si>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</si>
  <si>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</si>
  <si>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</si>
  <si>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</si>
  <si>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</si>
  <si>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</si>
  <si>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</si>
  <si>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</si>
  <si>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</si>
  <si>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</si>
  <si>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</si>
  <si>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</si>
  <si>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</si>
  <si>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</si>
  <si>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</si>
  <si>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</si>
  <si>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</si>
  <si>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</si>
  <si>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</si>
  <si>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</si>
  <si>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</si>
  <si>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</si>
  <si>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</si>
  <si>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</si>
  <si>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</si>
  <si>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</si>
  <si>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</si>
  <si>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</si>
  <si>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</si>
  <si>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</si>
  <si>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</si>
  <si>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</si>
  <si>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</si>
  <si>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</si>
  <si>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</si>
  <si>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</si>
  <si>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</si>
  <si>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</si>
  <si>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</si>
  <si>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</si>
  <si>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</si>
  <si>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</si>
  <si>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</si>
  <si>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</si>
  <si>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</si>
  <si>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</si>
  <si>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</si>
  <si>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</si>
  <si>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</si>
  <si>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</si>
  <si>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</si>
  <si>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</si>
  <si>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</si>
  <si>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</si>
  <si>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</si>
  <si>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</si>
  <si>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</si>
  <si>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</si>
  <si>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</si>
  <si>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</si>
  <si>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</si>
  <si>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</si>
  <si>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</si>
  <si>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</si>
  <si>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</si>
  <si>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</si>
  <si>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</si>
  <si>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</si>
  <si>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</si>
  <si>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</si>
  <si>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</si>
  <si>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</si>
  <si>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</si>
  <si>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</si>
  <si>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</si>
  <si>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</si>
  <si>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</si>
  <si>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</si>
  <si>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</si>
  <si>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</si>
  <si>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</si>
  <si>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</si>
  <si>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</si>
  <si>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</si>
  <si>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</si>
  <si>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</si>
  <si>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</si>
  <si>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</si>
  <si>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</si>
  <si>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</si>
  <si>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</si>
  <si>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</si>
  <si>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</si>
  <si>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</si>
  <si>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</si>
  <si>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</si>
  <si>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</si>
  <si>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</si>
  <si>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</si>
  <si>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</si>
  <si>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</si>
  <si>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</si>
  <si>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</si>
  <si>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</si>
  <si>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</si>
  <si>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</si>
  <si>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</si>
  <si>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</si>
  <si>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</si>
  <si>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</si>
  <si>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</si>
  <si>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</si>
  <si>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</si>
  <si>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</si>
  <si>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</si>
  <si>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</si>
  <si>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</si>
  <si>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</si>
  <si>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</si>
  <si>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</si>
  <si>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</si>
  <si>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</si>
  <si>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</si>
  <si>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</si>
  <si>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</si>
  <si>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</si>
  <si>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</si>
  <si>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</si>
  <si>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</si>
  <si>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</si>
  <si>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</si>
  <si>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</si>
  <si>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</si>
  <si>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</si>
  <si>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</si>
  <si>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</si>
  <si>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</si>
  <si>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</si>
  <si>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</si>
  <si>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</si>
  <si>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</si>
  <si>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</si>
  <si>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</si>
  <si>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</si>
  <si>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</si>
  <si>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</si>
  <si>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</si>
  <si>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</si>
  <si>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</si>
  <si>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</si>
  <si>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</si>
  <si>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</si>
  <si>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</si>
  <si>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</si>
  <si>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</si>
  <si>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</si>
  <si>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</si>
  <si>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</si>
  <si>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</si>
  <si>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</si>
  <si>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</si>
  <si>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</si>
  <si>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</si>
  <si>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</si>
  <si>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</si>
  <si>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</si>
  <si>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</si>
  <si>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</si>
  <si>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</si>
  <si>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</si>
  <si>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</si>
  <si>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</si>
  <si>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</si>
  <si>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31.12.2013 г.</t>
  </si>
  <si>
    <t>Дата: 04.03.2014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</si>
</sst>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4" fillId="24" borderId="0" xfId="0" applyFont="1" applyFill="1" applyAlignment="1">
      <alignment horizontal="left" vertical="center" wrapText="1"/>
    </xf>
    <xf numFmtId="0" fontId="6" fillId="24" borderId="0" xfId="59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>
      <alignment/>
    </xf>
    <xf numFmtId="0" fontId="1" fillId="24" borderId="0" xfId="59" applyFont="1" applyFill="1" applyBorder="1" applyAlignment="1" applyProtection="1">
      <alignment vertical="top" wrapText="1"/>
      <protection locked="0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3" fontId="1" fillId="24" borderId="10" xfId="62" applyNumberFormat="1" applyFont="1" applyFill="1" applyBorder="1" applyAlignment="1">
      <alignment horizontal="right" vertical="center" wrapText="1"/>
      <protection/>
    </xf>
    <xf numFmtId="3" fontId="7" fillId="24" borderId="10" xfId="57" applyNumberFormat="1" applyFont="1" applyFill="1" applyBorder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>
      <alignment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7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71" t="s">
        <v>158</v>
      </c>
      <c r="F1" s="171"/>
    </row>
    <row r="2" spans="1:6" ht="12" customHeight="1">
      <c r="A2" s="3"/>
      <c r="B2" s="4"/>
      <c r="C2" s="173" t="s">
        <v>0</v>
      </c>
      <c r="D2" s="173"/>
      <c r="E2" s="6"/>
      <c r="F2" s="6"/>
    </row>
    <row r="3" spans="1:6" ht="21" customHeight="1">
      <c r="A3" s="5" t="s">
        <v>193</v>
      </c>
      <c r="B3" s="7"/>
      <c r="C3" s="8"/>
      <c r="D3" s="3"/>
      <c r="E3" s="172" t="s">
        <v>192</v>
      </c>
      <c r="F3" s="172"/>
    </row>
    <row r="4" spans="1:6" ht="16.5" customHeight="1">
      <c r="A4" s="5" t="s">
        <v>197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2"/>
      <c r="C7" s="16"/>
      <c r="D7" s="17" t="s">
        <v>28</v>
      </c>
      <c r="E7" s="162"/>
      <c r="F7" s="16"/>
    </row>
    <row r="8" spans="1:30" ht="12">
      <c r="A8" s="18" t="s">
        <v>29</v>
      </c>
      <c r="B8" s="163"/>
      <c r="C8" s="19"/>
      <c r="D8" s="18" t="s">
        <v>30</v>
      </c>
      <c r="E8" s="164">
        <v>21192228</v>
      </c>
      <c r="F8" s="20">
        <v>4674895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63"/>
      <c r="C9" s="19"/>
      <c r="D9" s="18" t="s">
        <v>31</v>
      </c>
      <c r="E9" s="163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63"/>
      <c r="C10" s="19"/>
      <c r="D10" s="22" t="s">
        <v>151</v>
      </c>
      <c r="E10" s="163">
        <v>1797395</v>
      </c>
      <c r="F10" s="19">
        <v>-552400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63"/>
      <c r="C11" s="19"/>
      <c r="D11" s="22" t="s">
        <v>32</v>
      </c>
      <c r="E11" s="163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63"/>
      <c r="C12" s="19"/>
      <c r="D12" s="22" t="s">
        <v>115</v>
      </c>
      <c r="E12" s="163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63"/>
      <c r="C13" s="19"/>
      <c r="D13" s="23" t="s">
        <v>27</v>
      </c>
      <c r="E13" s="164">
        <f>E10+E11+E12</f>
        <v>1797395</v>
      </c>
      <c r="F13" s="20">
        <f>F10+F11+F12</f>
        <v>-552400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63"/>
      <c r="C14" s="19"/>
      <c r="D14" s="18" t="s">
        <v>33</v>
      </c>
      <c r="E14" s="163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63">
        <f>B13+B14</f>
        <v>0</v>
      </c>
      <c r="C15" s="19">
        <f>C13+C14</f>
        <v>0</v>
      </c>
      <c r="D15" s="22" t="s">
        <v>34</v>
      </c>
      <c r="E15" s="163">
        <f>E16-E17</f>
        <v>1199586</v>
      </c>
      <c r="F15" s="19">
        <f>F16-F17</f>
        <v>570588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63"/>
      <c r="C16" s="19"/>
      <c r="D16" s="22" t="s">
        <v>35</v>
      </c>
      <c r="E16" s="163">
        <v>1199586</v>
      </c>
      <c r="F16" s="19">
        <v>570588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63"/>
      <c r="C17" s="19"/>
      <c r="D17" s="22" t="s">
        <v>36</v>
      </c>
      <c r="E17" s="163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63"/>
      <c r="C18" s="19"/>
      <c r="D18" s="24" t="s">
        <v>37</v>
      </c>
      <c r="E18" s="163">
        <v>659152</v>
      </c>
      <c r="F18" s="19">
        <v>628998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63">
        <v>849435</v>
      </c>
      <c r="C19" s="19">
        <v>468589</v>
      </c>
      <c r="D19" s="23" t="s">
        <v>38</v>
      </c>
      <c r="E19" s="164">
        <f>E15+E18</f>
        <v>1858738</v>
      </c>
      <c r="F19" s="20">
        <f>F15+F18</f>
        <v>1199586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63">
        <v>20978315</v>
      </c>
      <c r="C20" s="19">
        <v>4355106</v>
      </c>
      <c r="D20" s="25" t="s">
        <v>40</v>
      </c>
      <c r="E20" s="164">
        <f>E8+E13+E19</f>
        <v>24848361</v>
      </c>
      <c r="F20" s="20">
        <f>F8+F13+F19</f>
        <v>5322081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63"/>
      <c r="C21" s="19"/>
      <c r="D21" s="26"/>
      <c r="E21" s="163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164">
        <f>SUM(B19:B21)</f>
        <v>21827750</v>
      </c>
      <c r="C22" s="20">
        <f>SUM(C19:C21)</f>
        <v>4823695</v>
      </c>
      <c r="D22" s="24"/>
      <c r="E22" s="163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63"/>
      <c r="C23" s="19"/>
      <c r="D23" s="17" t="s">
        <v>42</v>
      </c>
      <c r="E23" s="163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2">
        <f>SUM(B25:B28)</f>
        <v>1127707</v>
      </c>
      <c r="C24" s="16">
        <f>SUM(C25:C28)</f>
        <v>435172</v>
      </c>
      <c r="D24" s="27" t="s">
        <v>153</v>
      </c>
      <c r="E24" s="163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2"/>
      <c r="C25" s="16"/>
      <c r="D25" s="22" t="s">
        <v>139</v>
      </c>
      <c r="E25" s="163">
        <f>SUM(E26:E27)</f>
        <v>26144</v>
      </c>
      <c r="F25" s="19">
        <f>SUM(F26:F27)</f>
        <v>13554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2"/>
      <c r="C26" s="16"/>
      <c r="D26" s="22" t="s">
        <v>180</v>
      </c>
      <c r="E26" s="162">
        <v>390</v>
      </c>
      <c r="F26" s="16">
        <v>380</v>
      </c>
    </row>
    <row r="27" spans="1:6" ht="12">
      <c r="A27" s="24" t="s">
        <v>107</v>
      </c>
      <c r="B27" s="162">
        <v>1127707</v>
      </c>
      <c r="C27" s="16">
        <v>435172</v>
      </c>
      <c r="D27" s="22" t="s">
        <v>100</v>
      </c>
      <c r="E27" s="162">
        <v>25754</v>
      </c>
      <c r="F27" s="16">
        <v>13174</v>
      </c>
    </row>
    <row r="28" spans="1:6" ht="12">
      <c r="A28" s="24" t="s">
        <v>11</v>
      </c>
      <c r="B28" s="162"/>
      <c r="C28" s="16"/>
      <c r="D28" s="24" t="s">
        <v>111</v>
      </c>
      <c r="E28" s="162"/>
      <c r="F28" s="16"/>
    </row>
    <row r="29" spans="1:6" ht="12">
      <c r="A29" s="24" t="s">
        <v>144</v>
      </c>
      <c r="B29" s="162"/>
      <c r="C29" s="16"/>
      <c r="D29" s="27" t="s">
        <v>135</v>
      </c>
      <c r="E29" s="162"/>
      <c r="F29" s="16"/>
    </row>
    <row r="30" spans="1:6" ht="12">
      <c r="A30" s="24" t="s">
        <v>145</v>
      </c>
      <c r="B30" s="163">
        <v>1672300</v>
      </c>
      <c r="C30" s="19"/>
      <c r="D30" s="24" t="s">
        <v>154</v>
      </c>
      <c r="E30" s="162"/>
      <c r="F30" s="16"/>
    </row>
    <row r="31" spans="1:6" ht="12">
      <c r="A31" s="24" t="s">
        <v>146</v>
      </c>
      <c r="B31" s="162"/>
      <c r="C31" s="16"/>
      <c r="D31" s="27" t="s">
        <v>109</v>
      </c>
      <c r="E31" s="162"/>
      <c r="F31" s="16"/>
    </row>
    <row r="32" spans="1:6" ht="12">
      <c r="A32" s="24" t="s">
        <v>147</v>
      </c>
      <c r="B32" s="162"/>
      <c r="C32" s="16"/>
      <c r="D32" s="27" t="s">
        <v>110</v>
      </c>
      <c r="E32" s="162"/>
      <c r="F32" s="16"/>
    </row>
    <row r="33" spans="1:6" ht="12">
      <c r="A33" s="24" t="s">
        <v>148</v>
      </c>
      <c r="B33" s="162"/>
      <c r="C33" s="16"/>
      <c r="D33" s="27" t="s">
        <v>155</v>
      </c>
      <c r="E33" s="162"/>
      <c r="F33" s="16"/>
    </row>
    <row r="34" spans="1:6" ht="12">
      <c r="A34" s="25" t="s">
        <v>13</v>
      </c>
      <c r="B34" s="165">
        <f>SUM(B29:B33)+B24</f>
        <v>2800007</v>
      </c>
      <c r="C34" s="28">
        <f>SUM(C29:C33)+C24</f>
        <v>435172</v>
      </c>
      <c r="D34" s="24" t="s">
        <v>156</v>
      </c>
      <c r="E34" s="162"/>
      <c r="F34" s="16"/>
    </row>
    <row r="35" spans="1:6" ht="15" customHeight="1">
      <c r="A35" s="17" t="s">
        <v>114</v>
      </c>
      <c r="B35" s="162"/>
      <c r="C35" s="16"/>
      <c r="D35" s="27" t="s">
        <v>157</v>
      </c>
      <c r="E35" s="162"/>
      <c r="F35" s="16"/>
    </row>
    <row r="36" spans="1:6" ht="13.5" customHeight="1">
      <c r="A36" s="22" t="s">
        <v>149</v>
      </c>
      <c r="B36" s="162">
        <v>241677</v>
      </c>
      <c r="C36" s="16">
        <v>72124</v>
      </c>
      <c r="D36" s="27" t="s">
        <v>116</v>
      </c>
      <c r="E36" s="162"/>
      <c r="F36" s="16"/>
    </row>
    <row r="37" spans="1:6" ht="12">
      <c r="A37" s="22" t="s">
        <v>99</v>
      </c>
      <c r="B37" s="162"/>
      <c r="C37" s="16"/>
      <c r="D37" s="25" t="s">
        <v>12</v>
      </c>
      <c r="E37" s="165">
        <f>E25+E29+E30+E31+E32+E33+E34+E35+E36</f>
        <v>26144</v>
      </c>
      <c r="F37" s="28">
        <f>F25+F29+F30+F31+F32+F33+F34+F35+F36</f>
        <v>13554</v>
      </c>
    </row>
    <row r="38" spans="1:6" ht="12">
      <c r="A38" s="22" t="s">
        <v>150</v>
      </c>
      <c r="B38" s="162"/>
      <c r="C38" s="16"/>
      <c r="D38" s="25" t="s">
        <v>45</v>
      </c>
      <c r="E38" s="165">
        <f>E37</f>
        <v>26144</v>
      </c>
      <c r="F38" s="28">
        <f>F37</f>
        <v>13554</v>
      </c>
    </row>
    <row r="39" spans="1:6" ht="12">
      <c r="A39" s="22" t="s">
        <v>108</v>
      </c>
      <c r="B39" s="162">
        <v>5071</v>
      </c>
      <c r="C39" s="16">
        <v>4644</v>
      </c>
      <c r="D39" s="24"/>
      <c r="E39" s="162"/>
      <c r="F39" s="16"/>
    </row>
    <row r="40" spans="1:6" ht="12">
      <c r="A40" s="23" t="s">
        <v>14</v>
      </c>
      <c r="B40" s="165">
        <f>SUM(B36:B39)</f>
        <v>246748</v>
      </c>
      <c r="C40" s="28">
        <f>SUM(C36:C39)</f>
        <v>76768</v>
      </c>
      <c r="D40" s="24"/>
      <c r="E40" s="162"/>
      <c r="F40" s="16"/>
    </row>
    <row r="41" spans="1:6" ht="12">
      <c r="A41" s="18" t="s">
        <v>44</v>
      </c>
      <c r="B41" s="162"/>
      <c r="C41" s="16"/>
      <c r="D41" s="24"/>
      <c r="E41" s="162"/>
      <c r="F41" s="16"/>
    </row>
    <row r="42" spans="1:6" ht="12">
      <c r="A42" s="23" t="s">
        <v>45</v>
      </c>
      <c r="B42" s="165">
        <f>B22+B34+B40+B41</f>
        <v>24874505</v>
      </c>
      <c r="C42" s="28">
        <f>C22+C34+C40+C41</f>
        <v>5335635</v>
      </c>
      <c r="D42" s="24"/>
      <c r="E42" s="162"/>
      <c r="F42" s="16"/>
    </row>
    <row r="43" spans="1:6" ht="12.75" customHeight="1">
      <c r="A43" s="24"/>
      <c r="B43" s="162"/>
      <c r="C43" s="16"/>
      <c r="D43" s="24"/>
      <c r="E43" s="162"/>
      <c r="F43" s="16"/>
    </row>
    <row r="44" spans="1:6" ht="12">
      <c r="A44" s="23" t="s">
        <v>47</v>
      </c>
      <c r="B44" s="164">
        <f>B15+B42</f>
        <v>24874505</v>
      </c>
      <c r="C44" s="20">
        <f>C15+C42</f>
        <v>5335635</v>
      </c>
      <c r="D44" s="23" t="s">
        <v>46</v>
      </c>
      <c r="E44" s="165">
        <f>E20+E38</f>
        <v>24874505</v>
      </c>
      <c r="F44" s="28">
        <f>F20+F38</f>
        <v>5335635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198</v>
      </c>
      <c r="B46" s="174"/>
      <c r="C46" s="174"/>
      <c r="D46" s="31"/>
      <c r="E46" s="145"/>
      <c r="F46" s="32"/>
      <c r="G46" s="30"/>
    </row>
    <row r="47" spans="2:7" ht="12.75">
      <c r="B47" s="30"/>
      <c r="C47" s="30"/>
      <c r="D47" s="30"/>
      <c r="E47" s="33"/>
      <c r="F47" s="34"/>
      <c r="G47" s="30"/>
    </row>
    <row r="48" spans="1:7" ht="12.75">
      <c r="A48" s="170" t="s">
        <v>196</v>
      </c>
      <c r="B48" s="170"/>
      <c r="C48" s="170"/>
      <c r="D48" s="146" t="s">
        <v>181</v>
      </c>
      <c r="E48" s="35"/>
      <c r="F48" s="35"/>
      <c r="G48" s="30"/>
    </row>
    <row r="49" spans="1:6" ht="12.75">
      <c r="A49" s="170" t="s">
        <v>182</v>
      </c>
      <c r="B49" s="170"/>
      <c r="C49" s="170"/>
      <c r="D49" s="41"/>
      <c r="E49" s="36"/>
      <c r="F49" s="36"/>
    </row>
    <row r="50" spans="1:7" ht="12.75" customHeight="1">
      <c r="A50" s="30"/>
      <c r="B50" s="30"/>
      <c r="C50" s="30"/>
      <c r="D50" s="41" t="s">
        <v>183</v>
      </c>
      <c r="E50" s="38"/>
      <c r="F50" s="38"/>
      <c r="G50" s="30"/>
    </row>
    <row r="51" spans="1:7" ht="12.75" customHeight="1">
      <c r="A51" s="30"/>
      <c r="B51" s="30"/>
      <c r="C51" s="30"/>
      <c r="D51" s="37"/>
      <c r="E51" s="38"/>
      <c r="F51" s="38"/>
      <c r="G51" s="30"/>
    </row>
    <row r="52" spans="1:7" ht="12.75" customHeight="1">
      <c r="A52" s="30"/>
      <c r="B52" s="30"/>
      <c r="C52" s="30"/>
      <c r="D52" s="37"/>
      <c r="E52" s="38"/>
      <c r="F52" s="38"/>
      <c r="G52" s="30"/>
    </row>
    <row r="53" spans="2:7" ht="12">
      <c r="B53" s="1"/>
      <c r="C53" s="30"/>
      <c r="D53" s="37"/>
      <c r="E53" s="35"/>
      <c r="F53" s="39"/>
      <c r="G53" s="30"/>
    </row>
    <row r="54" spans="1:7" ht="12">
      <c r="A54" s="30"/>
      <c r="B54" s="30"/>
      <c r="C54" s="30"/>
      <c r="D54" s="30"/>
      <c r="E54" s="35"/>
      <c r="F54" s="35"/>
      <c r="G54" s="30"/>
    </row>
    <row r="55" spans="1:7" ht="12.75">
      <c r="A55" s="30"/>
      <c r="B55" s="29"/>
      <c r="C55" s="30"/>
      <c r="D55" s="40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1" t="s">
        <v>185</v>
      </c>
      <c r="E57" s="30"/>
      <c r="F57" s="30"/>
      <c r="G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9">
      <selection activeCell="A33" sqref="A33"/>
    </sheetView>
  </sheetViews>
  <sheetFormatPr defaultColWidth="9.140625" defaultRowHeight="12.75"/>
  <cols>
    <col min="1" max="1" width="46.00390625" style="42" customWidth="1"/>
    <col min="2" max="2" width="9.8515625" style="42" customWidth="1"/>
    <col min="3" max="3" width="12.28125" style="42" customWidth="1"/>
    <col min="4" max="4" width="43.421875" style="42" customWidth="1"/>
    <col min="5" max="5" width="13.57421875" style="42" customWidth="1"/>
    <col min="6" max="6" width="12.140625" style="42" customWidth="1"/>
    <col min="7" max="16384" width="9.140625" style="42" customWidth="1"/>
  </cols>
  <sheetData>
    <row r="1" spans="5:6" ht="25.5" customHeight="1">
      <c r="E1" s="176" t="s">
        <v>159</v>
      </c>
      <c r="F1" s="176"/>
    </row>
    <row r="2" spans="1:6" ht="12.75" customHeight="1">
      <c r="A2" s="43"/>
      <c r="C2" s="177" t="s">
        <v>15</v>
      </c>
      <c r="D2" s="177"/>
      <c r="E2" s="44"/>
      <c r="F2" s="44"/>
    </row>
    <row r="3" spans="1:6" ht="15">
      <c r="A3" s="177" t="s">
        <v>194</v>
      </c>
      <c r="B3" s="177"/>
      <c r="C3" s="45"/>
      <c r="D3" s="45"/>
      <c r="E3" s="46"/>
      <c r="F3" s="46"/>
    </row>
    <row r="4" spans="1:6" ht="15">
      <c r="A4" s="5" t="s">
        <v>197</v>
      </c>
      <c r="B4" s="48"/>
      <c r="C4" s="49"/>
      <c r="D4" s="50" t="s">
        <v>192</v>
      </c>
      <c r="E4" s="178"/>
      <c r="F4" s="178"/>
    </row>
    <row r="5" spans="1:7" ht="15">
      <c r="A5" s="51"/>
      <c r="B5" s="52"/>
      <c r="C5" s="52"/>
      <c r="D5" s="53"/>
      <c r="E5" s="54"/>
      <c r="F5" s="55" t="s">
        <v>80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17</v>
      </c>
      <c r="E6" s="57" t="s">
        <v>2</v>
      </c>
      <c r="F6" s="57" t="s">
        <v>5</v>
      </c>
      <c r="G6" s="56"/>
    </row>
    <row r="7" spans="1:7" ht="14.2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18</v>
      </c>
      <c r="B8" s="59"/>
      <c r="C8" s="59"/>
      <c r="D8" s="58" t="s">
        <v>19</v>
      </c>
      <c r="E8" s="60"/>
      <c r="F8" s="60"/>
      <c r="G8" s="56"/>
    </row>
    <row r="9" spans="1:7" s="64" customFormat="1" ht="15">
      <c r="A9" s="61" t="s">
        <v>20</v>
      </c>
      <c r="B9" s="62"/>
      <c r="C9" s="62"/>
      <c r="D9" s="61" t="s">
        <v>48</v>
      </c>
      <c r="E9" s="62"/>
      <c r="F9" s="62"/>
      <c r="G9" s="63"/>
    </row>
    <row r="10" spans="1:7" s="67" customFormat="1" ht="15">
      <c r="A10" s="65" t="s">
        <v>21</v>
      </c>
      <c r="B10" s="65"/>
      <c r="C10" s="65"/>
      <c r="D10" s="65" t="s">
        <v>49</v>
      </c>
      <c r="E10" s="65"/>
      <c r="F10" s="65"/>
      <c r="G10" s="66"/>
    </row>
    <row r="11" spans="1:8" s="67" customFormat="1" ht="31.5" customHeight="1">
      <c r="A11" s="65" t="s">
        <v>160</v>
      </c>
      <c r="B11" s="68">
        <v>131194</v>
      </c>
      <c r="C11" s="68">
        <v>124068</v>
      </c>
      <c r="D11" s="65" t="s">
        <v>50</v>
      </c>
      <c r="E11" s="68">
        <v>191188</v>
      </c>
      <c r="F11" s="68">
        <v>228379</v>
      </c>
      <c r="G11" s="69"/>
      <c r="H11" s="142"/>
    </row>
    <row r="12" spans="1:7" s="67" customFormat="1" ht="15.75" customHeight="1">
      <c r="A12" s="65" t="s">
        <v>22</v>
      </c>
      <c r="B12" s="68">
        <v>129472</v>
      </c>
      <c r="C12" s="68">
        <v>120476</v>
      </c>
      <c r="D12" s="65" t="s">
        <v>51</v>
      </c>
      <c r="E12" s="68">
        <v>190172</v>
      </c>
      <c r="F12" s="68">
        <v>227536</v>
      </c>
      <c r="G12" s="69"/>
    </row>
    <row r="13" spans="1:7" s="67" customFormat="1" ht="15">
      <c r="A13" s="65" t="s">
        <v>161</v>
      </c>
      <c r="B13" s="68">
        <v>13373</v>
      </c>
      <c r="C13" s="68">
        <v>3329</v>
      </c>
      <c r="D13" s="65" t="s">
        <v>166</v>
      </c>
      <c r="E13" s="68">
        <v>6739</v>
      </c>
      <c r="F13" s="68">
        <v>1</v>
      </c>
      <c r="G13" s="66"/>
    </row>
    <row r="14" spans="1:7" s="67" customFormat="1" ht="15">
      <c r="A14" s="65" t="s">
        <v>23</v>
      </c>
      <c r="B14" s="68">
        <v>1653</v>
      </c>
      <c r="C14" s="68">
        <v>843</v>
      </c>
      <c r="D14" s="70" t="s">
        <v>52</v>
      </c>
      <c r="E14" s="68">
        <v>842918</v>
      </c>
      <c r="F14" s="68">
        <v>663097</v>
      </c>
      <c r="G14" s="66"/>
    </row>
    <row r="15" spans="1:7" s="67" customFormat="1" ht="15">
      <c r="A15" s="71"/>
      <c r="B15" s="68"/>
      <c r="C15" s="68"/>
      <c r="D15" s="65" t="s">
        <v>26</v>
      </c>
      <c r="E15" s="68"/>
      <c r="F15" s="68"/>
      <c r="G15" s="66"/>
    </row>
    <row r="16" spans="1:7" s="67" customFormat="1" ht="14.25">
      <c r="A16" s="71" t="s">
        <v>24</v>
      </c>
      <c r="B16" s="72">
        <f>B11+B13+B14</f>
        <v>146220</v>
      </c>
      <c r="C16" s="72">
        <f>C10+C11+C13+C14</f>
        <v>128240</v>
      </c>
      <c r="D16" s="71" t="s">
        <v>24</v>
      </c>
      <c r="E16" s="72">
        <f>SUM(E10,E11,E13,E14,E15)</f>
        <v>1040845</v>
      </c>
      <c r="F16" s="72">
        <f>F10+F11+F13+F14+F15</f>
        <v>891477</v>
      </c>
      <c r="G16" s="66"/>
    </row>
    <row r="17" spans="1:6" s="67" customFormat="1" ht="15">
      <c r="A17" s="73" t="s">
        <v>105</v>
      </c>
      <c r="B17" s="68"/>
      <c r="C17" s="68"/>
      <c r="D17" s="74" t="s">
        <v>105</v>
      </c>
      <c r="E17" s="68"/>
      <c r="F17" s="68"/>
    </row>
    <row r="18" spans="1:6" s="67" customFormat="1" ht="15">
      <c r="A18" s="75" t="s">
        <v>123</v>
      </c>
      <c r="B18" s="68"/>
      <c r="C18" s="68"/>
      <c r="D18" s="75" t="s">
        <v>53</v>
      </c>
      <c r="E18" s="68"/>
      <c r="F18" s="68"/>
    </row>
    <row r="19" spans="1:6" s="67" customFormat="1" ht="15">
      <c r="A19" s="65" t="s">
        <v>118</v>
      </c>
      <c r="B19" s="68"/>
      <c r="C19" s="68"/>
      <c r="D19" s="74"/>
      <c r="E19" s="68"/>
      <c r="F19" s="68"/>
    </row>
    <row r="20" spans="1:6" s="67" customFormat="1" ht="15">
      <c r="A20" s="65" t="s">
        <v>136</v>
      </c>
      <c r="B20" s="68">
        <v>235473</v>
      </c>
      <c r="C20" s="68">
        <v>134239</v>
      </c>
      <c r="D20" s="75"/>
      <c r="E20" s="68"/>
      <c r="F20" s="68"/>
    </row>
    <row r="21" spans="1:6" s="67" customFormat="1" ht="15">
      <c r="A21" s="65" t="s">
        <v>25</v>
      </c>
      <c r="B21" s="68"/>
      <c r="C21" s="68"/>
      <c r="D21" s="71"/>
      <c r="E21" s="68"/>
      <c r="F21" s="68"/>
    </row>
    <row r="22" spans="1:6" s="67" customFormat="1" ht="15">
      <c r="A22" s="65" t="s">
        <v>162</v>
      </c>
      <c r="B22" s="68"/>
      <c r="C22" s="68"/>
      <c r="D22" s="76"/>
      <c r="E22" s="68"/>
      <c r="F22" s="68"/>
    </row>
    <row r="23" spans="1:6" s="67" customFormat="1" ht="15">
      <c r="A23" s="65" t="s">
        <v>26</v>
      </c>
      <c r="B23" s="68"/>
      <c r="C23" s="68"/>
      <c r="D23" s="76"/>
      <c r="E23" s="68"/>
      <c r="F23" s="68"/>
    </row>
    <row r="24" spans="1:6" s="67" customFormat="1" ht="15">
      <c r="A24" s="71" t="s">
        <v>27</v>
      </c>
      <c r="B24" s="72">
        <f>SUM(B20:B23)</f>
        <v>235473</v>
      </c>
      <c r="C24" s="72">
        <f>SUM(C20:C23)</f>
        <v>134239</v>
      </c>
      <c r="D24" s="71" t="s">
        <v>27</v>
      </c>
      <c r="E24" s="68">
        <f>E18</f>
        <v>0</v>
      </c>
      <c r="F24" s="68">
        <f>F18</f>
        <v>0</v>
      </c>
    </row>
    <row r="25" spans="1:6" s="67" customFormat="1" ht="15">
      <c r="A25" s="73" t="s">
        <v>106</v>
      </c>
      <c r="B25" s="68"/>
      <c r="C25" s="68"/>
      <c r="D25" s="77" t="s">
        <v>106</v>
      </c>
      <c r="E25" s="68"/>
      <c r="F25" s="68"/>
    </row>
    <row r="26" spans="1:6" s="67" customFormat="1" ht="14.25">
      <c r="A26" s="75" t="s">
        <v>163</v>
      </c>
      <c r="B26" s="72">
        <f>B16+B24</f>
        <v>381693</v>
      </c>
      <c r="C26" s="72">
        <f>C16+C24</f>
        <v>262479</v>
      </c>
      <c r="D26" s="75" t="s">
        <v>54</v>
      </c>
      <c r="E26" s="72">
        <f>E16+E24</f>
        <v>1040845</v>
      </c>
      <c r="F26" s="72">
        <f>F16+F24</f>
        <v>891477</v>
      </c>
    </row>
    <row r="27" spans="1:6" s="67" customFormat="1" ht="15">
      <c r="A27" s="75" t="s">
        <v>119</v>
      </c>
      <c r="B27" s="72">
        <f>E26-B26</f>
        <v>659152</v>
      </c>
      <c r="C27" s="72">
        <f>F26-C26</f>
        <v>628998</v>
      </c>
      <c r="D27" s="75" t="s">
        <v>122</v>
      </c>
      <c r="E27" s="68"/>
      <c r="F27" s="68"/>
    </row>
    <row r="28" spans="1:6" s="67" customFormat="1" ht="18.75" customHeight="1">
      <c r="A28" s="75" t="s">
        <v>164</v>
      </c>
      <c r="B28" s="72">
        <v>0</v>
      </c>
      <c r="C28" s="72">
        <v>0</v>
      </c>
      <c r="D28" s="76"/>
      <c r="E28" s="68"/>
      <c r="F28" s="68"/>
    </row>
    <row r="29" spans="1:6" s="67" customFormat="1" ht="24" customHeight="1">
      <c r="A29" s="75" t="s">
        <v>165</v>
      </c>
      <c r="B29" s="72">
        <f>B27-B28</f>
        <v>659152</v>
      </c>
      <c r="C29" s="72">
        <f>C27-C28</f>
        <v>628998</v>
      </c>
      <c r="D29" s="75" t="s">
        <v>167</v>
      </c>
      <c r="E29" s="68"/>
      <c r="F29" s="68"/>
    </row>
    <row r="30" spans="1:6" s="67" customFormat="1" ht="14.25" customHeight="1">
      <c r="A30" s="75" t="s">
        <v>120</v>
      </c>
      <c r="B30" s="72">
        <f>B26+B28+B29</f>
        <v>1040845</v>
      </c>
      <c r="C30" s="72">
        <f>C26+C28+C29</f>
        <v>891477</v>
      </c>
      <c r="D30" s="75" t="s">
        <v>121</v>
      </c>
      <c r="E30" s="72">
        <f>E26+E29</f>
        <v>1040845</v>
      </c>
      <c r="F30" s="72">
        <f>F26+F29</f>
        <v>891477</v>
      </c>
    </row>
    <row r="31" spans="1:6" s="67" customFormat="1" ht="13.5" customHeight="1">
      <c r="A31" s="78"/>
      <c r="B31" s="79"/>
      <c r="C31" s="79"/>
      <c r="D31" s="78"/>
      <c r="E31" s="79"/>
      <c r="F31" s="79"/>
    </row>
    <row r="32" spans="1:6" s="67" customFormat="1" ht="17.25" customHeight="1">
      <c r="A32" s="21" t="s">
        <v>198</v>
      </c>
      <c r="B32" s="80"/>
      <c r="C32" s="175"/>
      <c r="D32" s="175"/>
      <c r="E32" s="179"/>
      <c r="F32" s="179"/>
    </row>
    <row r="33" spans="1:6" s="67" customFormat="1" ht="17.25" customHeight="1">
      <c r="A33" s="80"/>
      <c r="B33" s="80"/>
      <c r="C33" s="80"/>
      <c r="D33" s="80"/>
      <c r="E33" s="81"/>
      <c r="F33" s="81"/>
    </row>
    <row r="34" spans="1:6" s="67" customFormat="1" ht="15.75" customHeight="1">
      <c r="A34" s="82" t="s">
        <v>113</v>
      </c>
      <c r="B34" s="63"/>
      <c r="D34" s="82" t="s">
        <v>181</v>
      </c>
      <c r="E34" s="83"/>
      <c r="F34" s="79"/>
    </row>
    <row r="35" spans="1:6" s="67" customFormat="1" ht="15.75" customHeight="1">
      <c r="A35" s="84" t="s">
        <v>182</v>
      </c>
      <c r="B35" s="64"/>
      <c r="C35" s="64"/>
      <c r="D35" s="85" t="s">
        <v>183</v>
      </c>
      <c r="E35" s="86"/>
      <c r="F35" s="79"/>
    </row>
    <row r="36" spans="1:6" s="67" customFormat="1" ht="17.25" customHeight="1">
      <c r="A36" s="64"/>
      <c r="B36" s="64"/>
      <c r="C36" s="64"/>
      <c r="D36" s="86"/>
      <c r="E36" s="87"/>
      <c r="F36" s="79"/>
    </row>
    <row r="37" spans="1:6" s="67" customFormat="1" ht="15">
      <c r="A37" s="64"/>
      <c r="B37" s="64"/>
      <c r="C37" s="64"/>
      <c r="D37" s="88" t="s">
        <v>184</v>
      </c>
      <c r="E37" s="83"/>
      <c r="F37" s="80"/>
    </row>
    <row r="38" spans="1:6" s="67" customFormat="1" ht="15">
      <c r="A38" s="64"/>
      <c r="B38" s="64"/>
      <c r="C38" s="64"/>
      <c r="D38" s="42"/>
      <c r="E38" s="42"/>
      <c r="F38" s="80"/>
    </row>
    <row r="39" spans="1:5" s="67" customFormat="1" ht="12.75" customHeight="1">
      <c r="A39" s="64"/>
      <c r="B39" s="64"/>
      <c r="C39" s="64"/>
      <c r="D39" s="85" t="s">
        <v>185</v>
      </c>
      <c r="E39" s="86"/>
    </row>
    <row r="40" s="67" customFormat="1" ht="12"/>
    <row r="41" s="67" customFormat="1" ht="12"/>
    <row r="42" s="67" customFormat="1" ht="12"/>
    <row r="43" s="67" customFormat="1" ht="12"/>
    <row r="44" s="67" customFormat="1" ht="12">
      <c r="A44" s="64"/>
    </row>
    <row r="45" s="64" customFormat="1" ht="12"/>
    <row r="46" s="64" customFormat="1" ht="12"/>
    <row r="47" s="64" customFormat="1" ht="12"/>
    <row r="48" s="64" customFormat="1" ht="12"/>
    <row r="49" s="64" customFormat="1" ht="12"/>
    <row r="50" s="64" customFormat="1" ht="12"/>
    <row r="51" s="64" customFormat="1" ht="12"/>
    <row r="52" s="64" customFormat="1" ht="12"/>
    <row r="53" s="64" customFormat="1" ht="12"/>
    <row r="54" s="64" customFormat="1" ht="12"/>
    <row r="55" s="64" customFormat="1" ht="12.75">
      <c r="A55" s="42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7">
      <selection activeCell="A40" sqref="A40"/>
    </sheetView>
  </sheetViews>
  <sheetFormatPr defaultColWidth="9.140625" defaultRowHeight="12.75"/>
  <cols>
    <col min="1" max="1" width="54.8515625" style="42" customWidth="1"/>
    <col min="2" max="2" width="14.7109375" style="149" bestFit="1" customWidth="1"/>
    <col min="3" max="3" width="11.28125" style="149" bestFit="1" customWidth="1"/>
    <col min="4" max="4" width="13.140625" style="42" customWidth="1"/>
    <col min="5" max="5" width="14.28125" style="42" customWidth="1"/>
    <col min="6" max="6" width="12.28125" style="42" customWidth="1"/>
    <col min="7" max="7" width="13.8515625" style="42" bestFit="1" customWidth="1"/>
    <col min="8" max="16384" width="9.140625" style="42" customWidth="1"/>
  </cols>
  <sheetData>
    <row r="1" spans="1:7" ht="12.75">
      <c r="A1" s="89"/>
      <c r="B1" s="147"/>
      <c r="C1" s="147"/>
      <c r="D1" s="89"/>
      <c r="E1" s="181" t="s">
        <v>168</v>
      </c>
      <c r="F1" s="181"/>
      <c r="G1" s="89"/>
    </row>
    <row r="2" spans="1:7" ht="15">
      <c r="A2" s="184" t="s">
        <v>95</v>
      </c>
      <c r="B2" s="185"/>
      <c r="C2" s="185"/>
      <c r="D2" s="185"/>
      <c r="E2" s="185"/>
      <c r="F2" s="185"/>
      <c r="G2" s="89"/>
    </row>
    <row r="3" spans="1:7" ht="14.25">
      <c r="A3" s="90" t="s">
        <v>194</v>
      </c>
      <c r="B3" s="148"/>
      <c r="D3" s="91" t="s">
        <v>192</v>
      </c>
      <c r="E3" s="43"/>
      <c r="F3" s="92"/>
      <c r="G3" s="89"/>
    </row>
    <row r="4" spans="1:7" ht="15">
      <c r="A4" s="5" t="s">
        <v>197</v>
      </c>
      <c r="B4" s="150"/>
      <c r="C4" s="151"/>
      <c r="D4" s="45"/>
      <c r="E4" s="93"/>
      <c r="F4" s="93"/>
      <c r="G4" s="94"/>
    </row>
    <row r="5" spans="1:7" ht="15">
      <c r="A5" s="47"/>
      <c r="B5" s="150"/>
      <c r="C5" s="150"/>
      <c r="D5" s="95"/>
      <c r="E5" s="94"/>
      <c r="F5" s="94"/>
      <c r="G5" s="96" t="s">
        <v>80</v>
      </c>
    </row>
    <row r="6" spans="1:7" ht="13.5" customHeight="1">
      <c r="A6" s="182" t="s">
        <v>81</v>
      </c>
      <c r="B6" s="182" t="s">
        <v>4</v>
      </c>
      <c r="C6" s="182"/>
      <c r="D6" s="182"/>
      <c r="E6" s="182" t="s">
        <v>5</v>
      </c>
      <c r="F6" s="182"/>
      <c r="G6" s="182"/>
    </row>
    <row r="7" spans="1:7" ht="30.75" customHeight="1">
      <c r="A7" s="183"/>
      <c r="B7" s="152" t="s">
        <v>82</v>
      </c>
      <c r="C7" s="152" t="s">
        <v>83</v>
      </c>
      <c r="D7" s="97" t="s">
        <v>84</v>
      </c>
      <c r="E7" s="97" t="s">
        <v>82</v>
      </c>
      <c r="F7" s="97" t="s">
        <v>83</v>
      </c>
      <c r="G7" s="97" t="s">
        <v>84</v>
      </c>
    </row>
    <row r="8" spans="1:7" s="98" customFormat="1" ht="14.25">
      <c r="A8" s="97" t="s">
        <v>6</v>
      </c>
      <c r="B8" s="152">
        <v>1</v>
      </c>
      <c r="C8" s="152">
        <v>2</v>
      </c>
      <c r="D8" s="97">
        <v>3</v>
      </c>
      <c r="E8" s="97">
        <v>4</v>
      </c>
      <c r="F8" s="97">
        <v>5</v>
      </c>
      <c r="G8" s="97">
        <v>6</v>
      </c>
    </row>
    <row r="9" spans="1:7" ht="15">
      <c r="A9" s="99" t="s">
        <v>169</v>
      </c>
      <c r="B9" s="153"/>
      <c r="C9" s="153"/>
      <c r="D9" s="100"/>
      <c r="E9" s="100"/>
      <c r="F9" s="100"/>
      <c r="G9" s="100"/>
    </row>
    <row r="10" spans="1:7" ht="15">
      <c r="A10" s="101" t="s">
        <v>126</v>
      </c>
      <c r="B10" s="153">
        <v>38834766</v>
      </c>
      <c r="C10" s="153">
        <v>19948584</v>
      </c>
      <c r="D10" s="100">
        <f>B10-C10</f>
        <v>18886182</v>
      </c>
      <c r="E10" s="100">
        <v>5004544</v>
      </c>
      <c r="F10" s="100">
        <v>15253603</v>
      </c>
      <c r="G10" s="100">
        <f>E10-F10</f>
        <v>-10249059</v>
      </c>
    </row>
    <row r="11" spans="1:7" ht="15">
      <c r="A11" s="101" t="s">
        <v>170</v>
      </c>
      <c r="B11" s="153"/>
      <c r="C11" s="153"/>
      <c r="D11" s="100"/>
      <c r="E11" s="100"/>
      <c r="F11" s="100"/>
      <c r="G11" s="100"/>
    </row>
    <row r="12" spans="1:7" ht="15">
      <c r="A12" s="101" t="s">
        <v>94</v>
      </c>
      <c r="B12" s="154"/>
      <c r="C12" s="154"/>
      <c r="D12" s="100"/>
      <c r="E12" s="102"/>
      <c r="F12" s="102"/>
      <c r="G12" s="100"/>
    </row>
    <row r="13" spans="1:7" ht="15">
      <c r="A13" s="62" t="s">
        <v>130</v>
      </c>
      <c r="B13" s="154"/>
      <c r="C13" s="154"/>
      <c r="D13" s="100"/>
      <c r="E13" s="102"/>
      <c r="F13" s="100"/>
      <c r="G13" s="100"/>
    </row>
    <row r="14" spans="1:7" ht="15">
      <c r="A14" s="62" t="s">
        <v>140</v>
      </c>
      <c r="B14" s="154"/>
      <c r="C14" s="154"/>
      <c r="D14" s="100"/>
      <c r="E14" s="102"/>
      <c r="F14" s="100"/>
      <c r="G14" s="100"/>
    </row>
    <row r="15" spans="1:7" ht="15">
      <c r="A15" s="101" t="s">
        <v>127</v>
      </c>
      <c r="B15" s="153"/>
      <c r="C15" s="153"/>
      <c r="D15" s="100"/>
      <c r="E15" s="100"/>
      <c r="F15" s="100"/>
      <c r="G15" s="100"/>
    </row>
    <row r="16" spans="1:7" ht="14.25">
      <c r="A16" s="99" t="s">
        <v>124</v>
      </c>
      <c r="B16" s="155">
        <f>SUM(B10:B15)</f>
        <v>38834766</v>
      </c>
      <c r="C16" s="155">
        <f>SUM(C10:C15)</f>
        <v>19948584</v>
      </c>
      <c r="D16" s="103">
        <f>B16-C16</f>
        <v>18886182</v>
      </c>
      <c r="E16" s="103">
        <f>SUM(E10:E15)</f>
        <v>5004544</v>
      </c>
      <c r="F16" s="103">
        <f>SUM(F10:F15)</f>
        <v>15253603</v>
      </c>
      <c r="G16" s="103">
        <f>E16-F16</f>
        <v>-10249059</v>
      </c>
    </row>
    <row r="17" spans="1:7" ht="15">
      <c r="A17" s="99" t="s">
        <v>137</v>
      </c>
      <c r="B17" s="153"/>
      <c r="C17" s="153"/>
      <c r="D17" s="100"/>
      <c r="E17" s="100"/>
      <c r="F17" s="100"/>
      <c r="G17" s="100"/>
    </row>
    <row r="18" spans="1:7" ht="15">
      <c r="A18" s="101" t="s">
        <v>85</v>
      </c>
      <c r="B18" s="153">
        <v>13162378</v>
      </c>
      <c r="C18" s="153">
        <v>15429062</v>
      </c>
      <c r="D18" s="100">
        <f>B18-C18</f>
        <v>-2266684</v>
      </c>
      <c r="E18" s="100">
        <v>3603434</v>
      </c>
      <c r="F18" s="100">
        <v>2282085</v>
      </c>
      <c r="G18" s="100">
        <f>E18-F18</f>
        <v>1321349</v>
      </c>
    </row>
    <row r="19" spans="1:9" ht="15">
      <c r="A19" s="101" t="s">
        <v>86</v>
      </c>
      <c r="B19" s="153"/>
      <c r="C19" s="153"/>
      <c r="D19" s="100"/>
      <c r="E19" s="100"/>
      <c r="F19" s="100"/>
      <c r="G19" s="100"/>
      <c r="I19" s="104"/>
    </row>
    <row r="20" spans="1:9" ht="15">
      <c r="A20" s="101" t="s">
        <v>92</v>
      </c>
      <c r="B20" s="153">
        <v>631052</v>
      </c>
      <c r="C20" s="153">
        <v>1653</v>
      </c>
      <c r="D20" s="100">
        <f>B20-C20</f>
        <v>629399</v>
      </c>
      <c r="E20" s="100">
        <v>652669</v>
      </c>
      <c r="F20" s="100">
        <v>843</v>
      </c>
      <c r="G20" s="100">
        <f>E20-F20</f>
        <v>651826</v>
      </c>
      <c r="I20" s="104"/>
    </row>
    <row r="21" spans="1:10" ht="15">
      <c r="A21" s="101" t="s">
        <v>90</v>
      </c>
      <c r="B21" s="153"/>
      <c r="C21" s="153"/>
      <c r="D21" s="100"/>
      <c r="E21" s="100"/>
      <c r="F21" s="100"/>
      <c r="G21" s="100"/>
      <c r="I21" s="104"/>
      <c r="J21" s="104"/>
    </row>
    <row r="22" spans="1:7" ht="15">
      <c r="A22" s="62" t="s">
        <v>101</v>
      </c>
      <c r="B22" s="153"/>
      <c r="C22" s="153">
        <v>236588</v>
      </c>
      <c r="D22" s="144">
        <f>B22-C22</f>
        <v>-236588</v>
      </c>
      <c r="E22" s="100"/>
      <c r="F22" s="100">
        <v>133853</v>
      </c>
      <c r="G22" s="144">
        <f>E22-F22</f>
        <v>-133853</v>
      </c>
    </row>
    <row r="23" spans="1:9" ht="15">
      <c r="A23" s="62" t="s">
        <v>102</v>
      </c>
      <c r="B23" s="153"/>
      <c r="C23" s="156">
        <v>5349</v>
      </c>
      <c r="D23" s="144">
        <f>B23-C23</f>
        <v>-5349</v>
      </c>
      <c r="E23" s="100"/>
      <c r="F23" s="144">
        <v>5648</v>
      </c>
      <c r="G23" s="144">
        <f>E23-F23</f>
        <v>-5648</v>
      </c>
      <c r="I23" s="104"/>
    </row>
    <row r="24" spans="1:7" ht="15">
      <c r="A24" s="62" t="s">
        <v>171</v>
      </c>
      <c r="B24" s="153"/>
      <c r="C24" s="153">
        <v>2905</v>
      </c>
      <c r="D24" s="100">
        <f>B24-C24</f>
        <v>-2905</v>
      </c>
      <c r="E24" s="100"/>
      <c r="F24" s="100">
        <v>3322</v>
      </c>
      <c r="G24" s="100">
        <f>E24-F24</f>
        <v>-3322</v>
      </c>
    </row>
    <row r="25" spans="1:7" ht="15">
      <c r="A25" s="101" t="s">
        <v>91</v>
      </c>
      <c r="B25" s="153"/>
      <c r="C25" s="153"/>
      <c r="D25" s="100"/>
      <c r="E25" s="100"/>
      <c r="F25" s="100"/>
      <c r="G25" s="100"/>
    </row>
    <row r="26" spans="1:7" ht="28.5">
      <c r="A26" s="99" t="s">
        <v>125</v>
      </c>
      <c r="B26" s="155">
        <f>SUM(B18:B25)</f>
        <v>13793430</v>
      </c>
      <c r="C26" s="155">
        <f>SUM(C18:C25)</f>
        <v>15675557</v>
      </c>
      <c r="D26" s="103">
        <f>B26-C26</f>
        <v>-1882127</v>
      </c>
      <c r="E26" s="103">
        <f>SUM(E18:E25)</f>
        <v>4256103</v>
      </c>
      <c r="F26" s="103">
        <f>SUM(F18:F25)</f>
        <v>2425751</v>
      </c>
      <c r="G26" s="103">
        <f>E26-F26</f>
        <v>1830352</v>
      </c>
    </row>
    <row r="27" spans="1:7" ht="15">
      <c r="A27" s="99" t="s">
        <v>138</v>
      </c>
      <c r="B27" s="153"/>
      <c r="C27" s="153"/>
      <c r="D27" s="100"/>
      <c r="E27" s="100"/>
      <c r="F27" s="100"/>
      <c r="G27" s="100"/>
    </row>
    <row r="28" spans="1:7" ht="15">
      <c r="A28" s="101" t="s">
        <v>128</v>
      </c>
      <c r="B28" s="153"/>
      <c r="C28" s="153"/>
      <c r="D28" s="100"/>
      <c r="E28" s="100"/>
      <c r="F28" s="100"/>
      <c r="G28" s="100"/>
    </row>
    <row r="29" spans="1:7" ht="15">
      <c r="A29" s="101" t="s">
        <v>87</v>
      </c>
      <c r="B29" s="153"/>
      <c r="C29" s="153"/>
      <c r="D29" s="100"/>
      <c r="E29" s="100"/>
      <c r="F29" s="100"/>
      <c r="G29" s="100"/>
    </row>
    <row r="30" spans="1:7" ht="15">
      <c r="A30" s="101" t="s">
        <v>93</v>
      </c>
      <c r="B30" s="153"/>
      <c r="C30" s="153"/>
      <c r="D30" s="100"/>
      <c r="E30" s="100"/>
      <c r="F30" s="100"/>
      <c r="G30" s="100"/>
    </row>
    <row r="31" spans="1:7" ht="15">
      <c r="A31" s="101" t="s">
        <v>172</v>
      </c>
      <c r="B31" s="153"/>
      <c r="C31" s="153"/>
      <c r="D31" s="100"/>
      <c r="E31" s="100"/>
      <c r="F31" s="100"/>
      <c r="G31" s="100"/>
    </row>
    <row r="32" spans="1:7" ht="15">
      <c r="A32" s="101" t="s">
        <v>129</v>
      </c>
      <c r="B32" s="153"/>
      <c r="C32" s="153"/>
      <c r="D32" s="100"/>
      <c r="E32" s="100"/>
      <c r="F32" s="100"/>
      <c r="G32" s="100"/>
    </row>
    <row r="33" spans="1:7" ht="28.5">
      <c r="A33" s="99" t="s">
        <v>173</v>
      </c>
      <c r="B33" s="155">
        <f>SUM(B28:B32)</f>
        <v>0</v>
      </c>
      <c r="C33" s="155">
        <f>SUM(C28:C32)</f>
        <v>0</v>
      </c>
      <c r="D33" s="103">
        <f>B33-C33</f>
        <v>0</v>
      </c>
      <c r="E33" s="103">
        <f>SUM(E28:E32)</f>
        <v>0</v>
      </c>
      <c r="F33" s="103">
        <f>SUM(F28:F32)</f>
        <v>0</v>
      </c>
      <c r="G33" s="103">
        <f>E33-F33</f>
        <v>0</v>
      </c>
    </row>
    <row r="34" spans="1:7" ht="28.5">
      <c r="A34" s="99" t="s">
        <v>88</v>
      </c>
      <c r="B34" s="155">
        <f>SUM(B16,B26,B33)</f>
        <v>52628196</v>
      </c>
      <c r="C34" s="155">
        <f>SUM(C16,C26,C33)</f>
        <v>35624141</v>
      </c>
      <c r="D34" s="103">
        <f>B34-C34</f>
        <v>17004055</v>
      </c>
      <c r="E34" s="103">
        <f>SUM(E16,E26,E33)</f>
        <v>9260647</v>
      </c>
      <c r="F34" s="103">
        <f>SUM(F16,F26,F33)</f>
        <v>17679354</v>
      </c>
      <c r="G34" s="103">
        <f>E34-F34</f>
        <v>-8418707</v>
      </c>
    </row>
    <row r="35" spans="1:7" ht="15">
      <c r="A35" s="99" t="s">
        <v>89</v>
      </c>
      <c r="B35" s="153"/>
      <c r="C35" s="153"/>
      <c r="D35" s="103">
        <v>4823695</v>
      </c>
      <c r="E35" s="100"/>
      <c r="F35" s="100"/>
      <c r="G35" s="103">
        <v>13242402</v>
      </c>
    </row>
    <row r="36" spans="1:7" ht="15">
      <c r="A36" s="99" t="s">
        <v>96</v>
      </c>
      <c r="B36" s="153"/>
      <c r="C36" s="153"/>
      <c r="D36" s="103">
        <f>D34+D35</f>
        <v>21827750</v>
      </c>
      <c r="E36" s="100"/>
      <c r="F36" s="100"/>
      <c r="G36" s="103">
        <f>G34+G35</f>
        <v>4823695</v>
      </c>
    </row>
    <row r="37" spans="1:7" ht="15">
      <c r="A37" s="101" t="s">
        <v>97</v>
      </c>
      <c r="B37" s="153"/>
      <c r="C37" s="153"/>
      <c r="D37" s="144">
        <v>849435</v>
      </c>
      <c r="E37" s="100"/>
      <c r="F37" s="100"/>
      <c r="G37" s="144">
        <v>468589</v>
      </c>
    </row>
    <row r="38" spans="2:8" ht="15">
      <c r="B38" s="157"/>
      <c r="C38" s="157"/>
      <c r="D38" s="105"/>
      <c r="E38" s="105"/>
      <c r="F38" s="105"/>
      <c r="G38" s="105"/>
      <c r="H38" s="56"/>
    </row>
    <row r="39" spans="1:8" ht="15">
      <c r="A39" s="21" t="s">
        <v>198</v>
      </c>
      <c r="B39" s="186"/>
      <c r="C39" s="186"/>
      <c r="D39" s="143"/>
      <c r="E39" s="187"/>
      <c r="F39" s="187"/>
      <c r="G39" s="94"/>
      <c r="H39" s="56"/>
    </row>
    <row r="40" spans="2:8" ht="15">
      <c r="B40" s="157"/>
      <c r="C40" s="157"/>
      <c r="D40" s="105"/>
      <c r="E40" s="105"/>
      <c r="F40" s="105"/>
      <c r="G40" s="105"/>
      <c r="H40" s="56"/>
    </row>
    <row r="41" spans="1:8" ht="15">
      <c r="A41" s="82" t="s">
        <v>113</v>
      </c>
      <c r="B41" s="158"/>
      <c r="C41" s="159"/>
      <c r="D41" s="106" t="s">
        <v>181</v>
      </c>
      <c r="E41" s="83"/>
      <c r="F41" s="105"/>
      <c r="G41" s="105"/>
      <c r="H41" s="56"/>
    </row>
    <row r="42" spans="1:8" ht="15">
      <c r="A42" s="84" t="s">
        <v>182</v>
      </c>
      <c r="B42" s="160"/>
      <c r="C42" s="160"/>
      <c r="E42" s="85" t="s">
        <v>186</v>
      </c>
      <c r="F42" s="105"/>
      <c r="G42" s="105"/>
      <c r="H42" s="56"/>
    </row>
    <row r="43" spans="1:8" ht="15">
      <c r="A43" s="64"/>
      <c r="B43" s="160"/>
      <c r="C43" s="160"/>
      <c r="D43" s="86"/>
      <c r="E43" s="87"/>
      <c r="F43" s="105"/>
      <c r="G43" s="105"/>
      <c r="H43" s="56"/>
    </row>
    <row r="44" spans="1:8" ht="15">
      <c r="A44" s="64"/>
      <c r="B44" s="160"/>
      <c r="C44" s="160"/>
      <c r="D44" s="104"/>
      <c r="F44" s="105"/>
      <c r="G44" s="105"/>
      <c r="H44" s="56"/>
    </row>
    <row r="45" spans="1:8" ht="12.75">
      <c r="A45" s="64"/>
      <c r="B45" s="160"/>
      <c r="C45" s="160"/>
      <c r="F45" s="56"/>
      <c r="G45" s="56"/>
      <c r="H45" s="56"/>
    </row>
    <row r="46" spans="1:7" ht="12.75">
      <c r="A46" s="64"/>
      <c r="B46" s="160"/>
      <c r="C46" s="160"/>
      <c r="D46" s="180" t="s">
        <v>184</v>
      </c>
      <c r="E46" s="180"/>
      <c r="F46" s="89"/>
      <c r="G46" s="89"/>
    </row>
    <row r="47" spans="1:7" ht="12.75">
      <c r="A47" s="67"/>
      <c r="B47" s="159"/>
      <c r="C47" s="159"/>
      <c r="F47" s="89"/>
      <c r="G47" s="89"/>
    </row>
    <row r="48" ht="12.75">
      <c r="E48" s="85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28">
      <selection activeCell="A39" sqref="A39"/>
    </sheetView>
  </sheetViews>
  <sheetFormatPr defaultColWidth="9.140625" defaultRowHeight="12.75"/>
  <cols>
    <col min="1" max="1" width="52.7109375" style="42" customWidth="1"/>
    <col min="2" max="2" width="11.7109375" style="42" customWidth="1"/>
    <col min="3" max="3" width="10.7109375" style="42" customWidth="1"/>
    <col min="4" max="4" width="10.140625" style="42" customWidth="1"/>
    <col min="5" max="5" width="10.00390625" style="42" customWidth="1"/>
    <col min="6" max="6" width="9.8515625" style="42" customWidth="1"/>
    <col min="7" max="7" width="10.00390625" style="42" customWidth="1"/>
    <col min="8" max="8" width="16.421875" style="42" customWidth="1"/>
    <col min="9" max="16384" width="9.140625" style="42" customWidth="1"/>
  </cols>
  <sheetData>
    <row r="1" spans="6:8" ht="12.75">
      <c r="F1" s="108"/>
      <c r="G1" s="108" t="s">
        <v>174</v>
      </c>
      <c r="H1" s="108"/>
    </row>
    <row r="3" spans="1:8" ht="19.5" customHeight="1">
      <c r="A3" s="191" t="s">
        <v>55</v>
      </c>
      <c r="B3" s="191"/>
      <c r="C3" s="191"/>
      <c r="D3" s="191"/>
      <c r="E3" s="191"/>
      <c r="F3" s="191"/>
      <c r="G3" s="191"/>
      <c r="H3" s="191"/>
    </row>
    <row r="4" spans="1:8" ht="12.75">
      <c r="A4" s="109"/>
      <c r="B4" s="110"/>
      <c r="C4" s="110"/>
      <c r="D4" s="110"/>
      <c r="E4" s="110"/>
      <c r="F4" s="110"/>
      <c r="G4" s="110"/>
      <c r="H4" s="111"/>
    </row>
    <row r="5" spans="1:8" ht="14.25" customHeight="1">
      <c r="A5" s="112" t="s">
        <v>195</v>
      </c>
      <c r="B5" s="113"/>
      <c r="C5" s="113"/>
      <c r="D5" s="113"/>
      <c r="E5" s="113"/>
      <c r="F5" s="114"/>
      <c r="G5" s="195" t="s">
        <v>192</v>
      </c>
      <c r="H5" s="196"/>
    </row>
    <row r="6" spans="1:8" ht="15">
      <c r="A6" s="5" t="s">
        <v>197</v>
      </c>
      <c r="B6" s="113"/>
      <c r="C6" s="113"/>
      <c r="D6" s="113"/>
      <c r="E6" s="115"/>
      <c r="F6" s="115"/>
      <c r="G6" s="115"/>
      <c r="H6" s="116"/>
    </row>
    <row r="7" spans="1:8" ht="12.75">
      <c r="A7" s="117"/>
      <c r="B7" s="117"/>
      <c r="C7" s="117"/>
      <c r="D7" s="117"/>
      <c r="E7" s="118"/>
      <c r="F7" s="118"/>
      <c r="G7" s="118"/>
      <c r="H7" s="119" t="s">
        <v>56</v>
      </c>
    </row>
    <row r="8" spans="1:9" ht="32.25" customHeight="1">
      <c r="A8" s="188" t="s">
        <v>57</v>
      </c>
      <c r="B8" s="188" t="s">
        <v>61</v>
      </c>
      <c r="C8" s="192" t="s">
        <v>58</v>
      </c>
      <c r="D8" s="194"/>
      <c r="E8" s="194"/>
      <c r="F8" s="192" t="s">
        <v>59</v>
      </c>
      <c r="G8" s="166"/>
      <c r="H8" s="188" t="s">
        <v>60</v>
      </c>
      <c r="I8" s="45"/>
    </row>
    <row r="9" spans="1:9" ht="12.75" customHeight="1">
      <c r="A9" s="189"/>
      <c r="B9" s="193"/>
      <c r="C9" s="168" t="s">
        <v>62</v>
      </c>
      <c r="D9" s="188" t="s">
        <v>63</v>
      </c>
      <c r="E9" s="188" t="s">
        <v>131</v>
      </c>
      <c r="F9" s="188" t="s">
        <v>64</v>
      </c>
      <c r="G9" s="188" t="s">
        <v>65</v>
      </c>
      <c r="H9" s="189"/>
      <c r="I9" s="45"/>
    </row>
    <row r="10" spans="1:9" ht="60" customHeight="1">
      <c r="A10" s="190"/>
      <c r="B10" s="190"/>
      <c r="C10" s="169"/>
      <c r="D10" s="190"/>
      <c r="E10" s="167"/>
      <c r="F10" s="167"/>
      <c r="G10" s="167"/>
      <c r="H10" s="167"/>
      <c r="I10" s="45"/>
    </row>
    <row r="11" spans="1:9" s="121" customFormat="1" ht="15">
      <c r="A11" s="120" t="s">
        <v>6</v>
      </c>
      <c r="B11" s="120">
        <v>1</v>
      </c>
      <c r="C11" s="120">
        <v>2</v>
      </c>
      <c r="D11" s="120">
        <v>3</v>
      </c>
      <c r="E11" s="120">
        <v>4</v>
      </c>
      <c r="F11" s="120">
        <v>5</v>
      </c>
      <c r="G11" s="120">
        <v>6</v>
      </c>
      <c r="H11" s="120">
        <v>7</v>
      </c>
      <c r="I11" s="107"/>
    </row>
    <row r="12" spans="1:9" s="121" customFormat="1" ht="15" customHeight="1">
      <c r="A12" s="122" t="s">
        <v>103</v>
      </c>
      <c r="B12" s="161">
        <v>13670041</v>
      </c>
      <c r="C12" s="161">
        <v>710405</v>
      </c>
      <c r="D12" s="161"/>
      <c r="E12" s="161"/>
      <c r="F12" s="161">
        <v>570588</v>
      </c>
      <c r="G12" s="161"/>
      <c r="H12" s="161">
        <v>14951034</v>
      </c>
      <c r="I12" s="107"/>
    </row>
    <row r="13" spans="1:8" s="121" customFormat="1" ht="15.75" customHeight="1">
      <c r="A13" s="122" t="s">
        <v>104</v>
      </c>
      <c r="B13" s="161">
        <v>13670041</v>
      </c>
      <c r="C13" s="161">
        <v>710405</v>
      </c>
      <c r="D13" s="161"/>
      <c r="E13" s="161"/>
      <c r="F13" s="161">
        <v>570588</v>
      </c>
      <c r="G13" s="161"/>
      <c r="H13" s="161">
        <v>14951034</v>
      </c>
    </row>
    <row r="14" spans="1:9" s="121" customFormat="1" ht="14.25" customHeight="1">
      <c r="A14" s="122" t="s">
        <v>66</v>
      </c>
      <c r="B14" s="123">
        <v>4674895</v>
      </c>
      <c r="C14" s="123">
        <v>-552400</v>
      </c>
      <c r="D14" s="123"/>
      <c r="E14" s="123"/>
      <c r="F14" s="123">
        <v>1199586</v>
      </c>
      <c r="G14" s="123"/>
      <c r="H14" s="123">
        <v>5322081</v>
      </c>
      <c r="I14" s="124"/>
    </row>
    <row r="15" spans="1:9" s="121" customFormat="1" ht="15">
      <c r="A15" s="122" t="s">
        <v>67</v>
      </c>
      <c r="B15" s="125"/>
      <c r="C15" s="125"/>
      <c r="D15" s="125"/>
      <c r="E15" s="125"/>
      <c r="F15" s="125"/>
      <c r="G15" s="125"/>
      <c r="H15" s="125"/>
      <c r="I15" s="107"/>
    </row>
    <row r="16" spans="1:9" ht="14.25" customHeight="1">
      <c r="A16" s="126" t="s">
        <v>68</v>
      </c>
      <c r="B16" s="125"/>
      <c r="C16" s="125"/>
      <c r="D16" s="125"/>
      <c r="E16" s="125"/>
      <c r="F16" s="125"/>
      <c r="G16" s="125"/>
      <c r="H16" s="125"/>
      <c r="I16" s="45"/>
    </row>
    <row r="17" spans="1:9" ht="15">
      <c r="A17" s="126" t="s">
        <v>69</v>
      </c>
      <c r="B17" s="127"/>
      <c r="C17" s="127"/>
      <c r="D17" s="127"/>
      <c r="E17" s="127"/>
      <c r="F17" s="127"/>
      <c r="G17" s="127"/>
      <c r="H17" s="125"/>
      <c r="I17" s="45"/>
    </row>
    <row r="18" spans="1:9" ht="15.75" customHeight="1">
      <c r="A18" s="122" t="s">
        <v>70</v>
      </c>
      <c r="B18" s="127"/>
      <c r="C18" s="127"/>
      <c r="D18" s="127"/>
      <c r="E18" s="127"/>
      <c r="F18" s="127"/>
      <c r="G18" s="127"/>
      <c r="H18" s="125"/>
      <c r="I18" s="45"/>
    </row>
    <row r="19" spans="1:9" ht="15.75" customHeight="1">
      <c r="A19" s="122" t="s">
        <v>175</v>
      </c>
      <c r="B19" s="128">
        <f>B20-B21</f>
        <v>16517333</v>
      </c>
      <c r="C19" s="128">
        <f>C20-C21</f>
        <v>2349795</v>
      </c>
      <c r="D19" s="125"/>
      <c r="E19" s="125"/>
      <c r="F19" s="125"/>
      <c r="G19" s="125"/>
      <c r="H19" s="128">
        <f>B19+C19</f>
        <v>18867128</v>
      </c>
      <c r="I19" s="45"/>
    </row>
    <row r="20" spans="1:9" ht="15">
      <c r="A20" s="126" t="s">
        <v>132</v>
      </c>
      <c r="B20" s="125">
        <v>33737921</v>
      </c>
      <c r="C20" s="125">
        <v>5085018</v>
      </c>
      <c r="D20" s="125"/>
      <c r="E20" s="125"/>
      <c r="F20" s="125"/>
      <c r="G20" s="125"/>
      <c r="H20" s="125">
        <f>B20+C20</f>
        <v>38822939</v>
      </c>
      <c r="I20" s="45"/>
    </row>
    <row r="21" spans="1:9" ht="15">
      <c r="A21" s="126" t="s">
        <v>133</v>
      </c>
      <c r="B21" s="125">
        <v>17220588</v>
      </c>
      <c r="C21" s="125">
        <v>2735223</v>
      </c>
      <c r="D21" s="125"/>
      <c r="E21" s="125"/>
      <c r="F21" s="125"/>
      <c r="G21" s="125"/>
      <c r="H21" s="125">
        <f>B21+C21</f>
        <v>19955811</v>
      </c>
      <c r="I21" s="45"/>
    </row>
    <row r="22" spans="1:9" ht="15">
      <c r="A22" s="122" t="s">
        <v>71</v>
      </c>
      <c r="B22" s="125"/>
      <c r="C22" s="125"/>
      <c r="D22" s="125"/>
      <c r="E22" s="125"/>
      <c r="F22" s="128">
        <v>659152</v>
      </c>
      <c r="G22" s="128"/>
      <c r="H22" s="128">
        <f>F22-G22</f>
        <v>659152</v>
      </c>
      <c r="I22" s="129"/>
    </row>
    <row r="23" spans="1:9" ht="15">
      <c r="A23" s="126" t="s">
        <v>72</v>
      </c>
      <c r="B23" s="127"/>
      <c r="C23" s="127"/>
      <c r="D23" s="127"/>
      <c r="E23" s="127"/>
      <c r="F23" s="127"/>
      <c r="G23" s="125"/>
      <c r="H23" s="125"/>
      <c r="I23" s="45"/>
    </row>
    <row r="24" spans="1:9" ht="12.75" customHeight="1">
      <c r="A24" s="126" t="s">
        <v>73</v>
      </c>
      <c r="B24" s="125"/>
      <c r="C24" s="125"/>
      <c r="D24" s="125"/>
      <c r="E24" s="125"/>
      <c r="F24" s="125"/>
      <c r="G24" s="125"/>
      <c r="H24" s="125"/>
      <c r="I24" s="45"/>
    </row>
    <row r="25" spans="1:9" ht="15" customHeight="1">
      <c r="A25" s="126" t="s">
        <v>74</v>
      </c>
      <c r="B25" s="127"/>
      <c r="C25" s="127"/>
      <c r="D25" s="127"/>
      <c r="E25" s="127"/>
      <c r="F25" s="127"/>
      <c r="G25" s="127"/>
      <c r="H25" s="125"/>
      <c r="I25" s="45"/>
    </row>
    <row r="26" spans="1:9" ht="15">
      <c r="A26" s="126" t="s">
        <v>75</v>
      </c>
      <c r="B26" s="127"/>
      <c r="C26" s="127"/>
      <c r="D26" s="127"/>
      <c r="E26" s="127"/>
      <c r="F26" s="127"/>
      <c r="G26" s="127"/>
      <c r="H26" s="125"/>
      <c r="I26" s="45"/>
    </row>
    <row r="27" spans="1:9" ht="28.5" customHeight="1">
      <c r="A27" s="126" t="s">
        <v>176</v>
      </c>
      <c r="B27" s="127"/>
      <c r="C27" s="127"/>
      <c r="D27" s="127"/>
      <c r="E27" s="127"/>
      <c r="F27" s="127"/>
      <c r="G27" s="127"/>
      <c r="H27" s="125"/>
      <c r="I27" s="45"/>
    </row>
    <row r="28" spans="1:9" ht="15">
      <c r="A28" s="126" t="s">
        <v>76</v>
      </c>
      <c r="B28" s="125"/>
      <c r="C28" s="125"/>
      <c r="D28" s="125"/>
      <c r="E28" s="125"/>
      <c r="F28" s="125"/>
      <c r="G28" s="125"/>
      <c r="H28" s="125"/>
      <c r="I28" s="45"/>
    </row>
    <row r="29" spans="1:9" ht="15">
      <c r="A29" s="126" t="s">
        <v>77</v>
      </c>
      <c r="B29" s="127"/>
      <c r="C29" s="127"/>
      <c r="D29" s="127"/>
      <c r="E29" s="127"/>
      <c r="F29" s="127"/>
      <c r="G29" s="127"/>
      <c r="H29" s="125"/>
      <c r="I29" s="45"/>
    </row>
    <row r="30" spans="1:9" ht="30">
      <c r="A30" s="126" t="s">
        <v>177</v>
      </c>
      <c r="B30" s="127"/>
      <c r="C30" s="127"/>
      <c r="D30" s="127"/>
      <c r="E30" s="127"/>
      <c r="F30" s="127"/>
      <c r="G30" s="127"/>
      <c r="H30" s="125"/>
      <c r="I30" s="45"/>
    </row>
    <row r="31" spans="1:9" ht="15">
      <c r="A31" s="126" t="s">
        <v>76</v>
      </c>
      <c r="B31" s="125"/>
      <c r="C31" s="125"/>
      <c r="D31" s="125"/>
      <c r="E31" s="125"/>
      <c r="F31" s="125"/>
      <c r="G31" s="125"/>
      <c r="H31" s="125"/>
      <c r="I31" s="45"/>
    </row>
    <row r="32" spans="1:9" ht="15">
      <c r="A32" s="126" t="s">
        <v>77</v>
      </c>
      <c r="B32" s="127"/>
      <c r="C32" s="127"/>
      <c r="D32" s="127"/>
      <c r="E32" s="127"/>
      <c r="F32" s="127"/>
      <c r="G32" s="127"/>
      <c r="H32" s="125"/>
      <c r="I32" s="45"/>
    </row>
    <row r="33" spans="1:9" ht="15">
      <c r="A33" s="126" t="s">
        <v>134</v>
      </c>
      <c r="B33" s="127"/>
      <c r="C33" s="127"/>
      <c r="D33" s="127"/>
      <c r="E33" s="127"/>
      <c r="F33" s="127"/>
      <c r="G33" s="127"/>
      <c r="H33" s="125"/>
      <c r="I33" s="45"/>
    </row>
    <row r="34" spans="1:11" ht="15">
      <c r="A34" s="122" t="s">
        <v>78</v>
      </c>
      <c r="B34" s="130">
        <f>B14+B19</f>
        <v>21192228</v>
      </c>
      <c r="C34" s="130">
        <f>C14+C19</f>
        <v>1797395</v>
      </c>
      <c r="D34" s="130"/>
      <c r="E34" s="130"/>
      <c r="F34" s="130">
        <f>F14+F22</f>
        <v>1858738</v>
      </c>
      <c r="G34" s="130"/>
      <c r="H34" s="128">
        <f>SUM(B34,C34,F34)</f>
        <v>24848361</v>
      </c>
      <c r="I34" s="45"/>
      <c r="K34" s="131"/>
    </row>
    <row r="35" spans="1:9" ht="14.25" customHeight="1">
      <c r="A35" s="126" t="s">
        <v>141</v>
      </c>
      <c r="B35" s="125"/>
      <c r="C35" s="125"/>
      <c r="D35" s="125"/>
      <c r="E35" s="125"/>
      <c r="F35" s="125"/>
      <c r="G35" s="125"/>
      <c r="H35" s="125"/>
      <c r="I35" s="45"/>
    </row>
    <row r="36" spans="1:11" ht="28.5">
      <c r="A36" s="122" t="s">
        <v>79</v>
      </c>
      <c r="B36" s="130">
        <f>B34</f>
        <v>21192228</v>
      </c>
      <c r="C36" s="130">
        <f>C34</f>
        <v>1797395</v>
      </c>
      <c r="D36" s="130"/>
      <c r="E36" s="130"/>
      <c r="F36" s="130">
        <f>F34</f>
        <v>1858738</v>
      </c>
      <c r="G36" s="130"/>
      <c r="H36" s="128">
        <f>H34</f>
        <v>24848361</v>
      </c>
      <c r="I36" s="45"/>
      <c r="K36" s="132"/>
    </row>
    <row r="37" ht="15">
      <c r="I37" s="45"/>
    </row>
    <row r="38" spans="1:9" ht="15">
      <c r="A38" s="21" t="s">
        <v>198</v>
      </c>
      <c r="I38" s="45"/>
    </row>
    <row r="39" spans="2:9" ht="15">
      <c r="B39" s="133"/>
      <c r="C39" s="133"/>
      <c r="D39" s="134"/>
      <c r="E39" s="135"/>
      <c r="F39" s="135"/>
      <c r="G39" s="136"/>
      <c r="H39" s="137"/>
      <c r="I39" s="45"/>
    </row>
    <row r="40" spans="1:9" ht="17.25" customHeight="1">
      <c r="A40" s="82" t="s">
        <v>113</v>
      </c>
      <c r="B40" s="63"/>
      <c r="C40" s="67"/>
      <c r="D40" s="106" t="s">
        <v>187</v>
      </c>
      <c r="I40" s="138"/>
    </row>
    <row r="41" spans="1:9" ht="15">
      <c r="A41" s="84" t="s">
        <v>190</v>
      </c>
      <c r="B41" s="64"/>
      <c r="C41" s="64"/>
      <c r="D41" s="139"/>
      <c r="E41" s="85" t="s">
        <v>188</v>
      </c>
      <c r="H41" s="131"/>
      <c r="I41" s="138"/>
    </row>
    <row r="42" spans="1:9" ht="15">
      <c r="A42" s="64"/>
      <c r="B42" s="64"/>
      <c r="C42" s="64"/>
      <c r="D42" s="140"/>
      <c r="E42" s="140"/>
      <c r="H42" s="141"/>
      <c r="I42" s="45"/>
    </row>
    <row r="43" spans="1:9" ht="15" customHeight="1">
      <c r="A43" s="64"/>
      <c r="B43" s="64"/>
      <c r="C43" s="64"/>
      <c r="H43" s="83"/>
      <c r="I43" s="45"/>
    </row>
    <row r="44" spans="1:9" ht="15" customHeight="1">
      <c r="A44" s="64"/>
      <c r="B44" s="64"/>
      <c r="C44" s="64"/>
      <c r="I44" s="45"/>
    </row>
    <row r="45" spans="1:9" ht="15">
      <c r="A45" s="64"/>
      <c r="B45" s="64"/>
      <c r="C45" s="64"/>
      <c r="D45" s="106" t="s">
        <v>191</v>
      </c>
      <c r="E45" s="83"/>
      <c r="H45" s="45"/>
      <c r="I45" s="45"/>
    </row>
    <row r="46" spans="1:9" ht="15">
      <c r="A46" s="67"/>
      <c r="B46" s="67"/>
      <c r="C46" s="67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85" t="s">
        <v>189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/>
      <c r="B190" s="45"/>
      <c r="C190" s="45"/>
      <c r="D190" s="45"/>
      <c r="E190" s="45"/>
      <c r="F190" s="45"/>
      <c r="G190" s="45"/>
      <c r="H190" s="45"/>
      <c r="I190" s="45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2014-03-21T10:32:34Z</dcterms:modified>
  <cp:category/>
  <cp:version/>
  <cp:contentType/>
  <cp:contentStatus/>
</cp:coreProperties>
</file>