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9170" windowHeight="4215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<sst xmlns="http://schemas.openxmlformats.org/spreadsheetml/2006/main" count="250" uniqueCount="200">
  <si>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</si>
  <si>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</si>
  <si>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</si>
  <si>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</si>
  <si>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</si>
  <si>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</si>
  <si>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</si>
  <si>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</si>
  <si>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</si>
  <si>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</si>
  <si>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</si>
  <si>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</si>
  <si>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</si>
  <si>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</si>
  <si>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</si>
  <si>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</si>
  <si>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</si>
  <si>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</si>
  <si>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</si>
  <si>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</si>
  <si>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</si>
  <si>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</si>
  <si>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</si>
  <si>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</si>
  <si>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</si>
  <si>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</si>
  <si>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</si>
  <si>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</si>
  <si>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</si>
  <si>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</si>
  <si>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</si>
  <si>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</si>
  <si>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</si>
  <si>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</si>
  <si>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</si>
  <si>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</si>
  <si>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</si>
  <si>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</si>
  <si>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</si>
  <si>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</si>
  <si>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</si>
  <si>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</si>
  <si>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</si>
  <si>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</si>
  <si>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</si>
  <si>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</si>
  <si>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</si>
  <si>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</si>
  <si>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</si>
  <si>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</si>
  <si>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</si>
  <si>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</si>
  <si>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</si>
  <si>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</si>
  <si>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</si>
  <si>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</si>
  <si>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</si>
  <si>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</si>
  <si>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</si>
  <si>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</si>
  <si>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</si>
  <si>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</si>
  <si>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</si>
  <si>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</si>
  <si>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</si>
  <si>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</si>
  <si>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</si>
  <si>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</si>
  <si>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</si>
  <si>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</si>
  <si>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</si>
  <si>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</si>
  <si>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</si>
  <si>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</si>
  <si>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</si>
  <si>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</si>
  <si>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</si>
  <si>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</si>
  <si>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</si>
  <si>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</si>
  <si>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</si>
  <si>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</si>
  <si>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</si>
  <si>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</si>
  <si>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</si>
  <si>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</si>
  <si>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</si>
  <si>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</si>
  <si>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</si>
  <si>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</si>
  <si>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</si>
  <si>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</si>
  <si>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</si>
  <si>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</si>
  <si>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</si>
  <si>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</si>
  <si>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</si>
  <si>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</si>
  <si>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</si>
  <si>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</si>
  <si>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</si>
  <si>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</si>
  <si>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</si>
  <si>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</si>
  <si>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</si>
  <si>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</si>
  <si>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</si>
  <si>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</si>
  <si>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</si>
  <si>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</si>
  <si>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</si>
  <si>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</si>
  <si>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</si>
  <si>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</si>
  <si>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</si>
  <si>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</si>
  <si>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</si>
  <si>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</si>
  <si>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</si>
  <si>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</si>
  <si>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</si>
  <si>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</si>
  <si>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</si>
  <si>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</si>
  <si>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</si>
  <si>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</si>
  <si>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</si>
  <si>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</si>
  <si>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</si>
  <si>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</si>
  <si>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</si>
  <si>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</si>
  <si>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</si>
  <si>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</si>
  <si>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</si>
  <si>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</si>
  <si>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</si>
  <si>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</si>
  <si>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</si>
  <si>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</si>
  <si>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</si>
  <si>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</si>
  <si>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</si>
  <si>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</si>
  <si>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</si>
  <si>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</si>
  <si>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</si>
  <si>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</si>
  <si>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</si>
  <si>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</si>
  <si>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</si>
  <si>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</si>
  <si>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</si>
  <si>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</si>
  <si>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</si>
  <si>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</si>
  <si>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</si>
  <si>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</si>
  <si>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</si>
  <si>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</si>
  <si>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</si>
  <si>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</si>
  <si>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</si>
  <si>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</si>
  <si>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</si>
  <si>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</si>
  <si>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</si>
  <si>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</si>
  <si>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</si>
  <si>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</si>
  <si>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</si>
  <si>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</si>
  <si>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</si>
  <si>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</si>
  <si>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</si>
  <si>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</si>
  <si>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</si>
  <si>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</si>
  <si>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</si>
  <si>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</si>
  <si>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</si>
  <si>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</si>
  <si>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</si>
  <si>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</si>
  <si>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</si>
  <si>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</si>
  <si>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</si>
  <si>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</si>
  <si>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</si>
  <si>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</si>
  <si>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</si>
  <si>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</si>
  <si>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</si>
  <si>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</si>
  <si>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</si>
  <si>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</si>
  <si>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</si>
  <si>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30.06.2012</t>
  </si>
  <si>
    <t>Отчетен период: 30.06.2012г.</t>
  </si>
  <si>
    <t>Дата: 30.07.2012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</si>
</sst>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0" t="s">
        <v>158</v>
      </c>
      <c r="F1" s="150"/>
    </row>
    <row r="2" spans="1:6" ht="12" customHeight="1">
      <c r="A2" s="3"/>
      <c r="B2" s="4"/>
      <c r="C2" s="152" t="s">
        <v>0</v>
      </c>
      <c r="D2" s="152"/>
      <c r="E2" s="6"/>
      <c r="F2" s="6"/>
    </row>
    <row r="3" spans="1:6" ht="21" customHeight="1">
      <c r="A3" s="5" t="s">
        <v>193</v>
      </c>
      <c r="B3" s="7"/>
      <c r="C3" s="8"/>
      <c r="D3" s="3"/>
      <c r="E3" s="151" t="s">
        <v>192</v>
      </c>
      <c r="F3" s="151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14229481</v>
      </c>
      <c r="F8" s="20">
        <v>13670041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771188</v>
      </c>
      <c r="F10" s="19">
        <v>710405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771188</v>
      </c>
      <c r="F13" s="20">
        <f>F10+F11+F12</f>
        <v>710405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570588</v>
      </c>
      <c r="F15" s="19">
        <f>F16-F17</f>
        <v>38360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570588</v>
      </c>
      <c r="F16" s="19">
        <v>38360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315478</v>
      </c>
      <c r="F18" s="19">
        <v>532228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278289</v>
      </c>
      <c r="C19" s="19">
        <v>223249</v>
      </c>
      <c r="D19" s="23" t="s">
        <v>38</v>
      </c>
      <c r="E19" s="20">
        <f>E15+E18</f>
        <v>886066</v>
      </c>
      <c r="F19" s="20">
        <f>F15+F18</f>
        <v>570588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13993460</v>
      </c>
      <c r="C20" s="19">
        <v>13019153</v>
      </c>
      <c r="D20" s="25" t="s">
        <v>40</v>
      </c>
      <c r="E20" s="20">
        <f>E8+E13+E19</f>
        <v>15886735</v>
      </c>
      <c r="F20" s="20">
        <f>F8+F13+F19</f>
        <v>14951034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14271749</v>
      </c>
      <c r="C22" s="20">
        <f>SUM(C19:C21)</f>
        <v>13242402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812135</v>
      </c>
      <c r="C24" s="16">
        <f>SUM(C25:C28)</f>
        <v>764610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10442</v>
      </c>
      <c r="F25" s="19">
        <f>SUM(F26:F27)</f>
        <v>9924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410</v>
      </c>
      <c r="F26" s="16">
        <v>410</v>
      </c>
    </row>
    <row r="27" spans="1:6" ht="12">
      <c r="A27" s="24" t="s">
        <v>107</v>
      </c>
      <c r="B27" s="16">
        <v>812135</v>
      </c>
      <c r="C27" s="16">
        <v>764610</v>
      </c>
      <c r="D27" s="22" t="s">
        <v>100</v>
      </c>
      <c r="E27" s="16">
        <v>10032</v>
      </c>
      <c r="F27" s="16">
        <v>9514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729874</v>
      </c>
      <c r="C30" s="19">
        <v>870707</v>
      </c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1542009</v>
      </c>
      <c r="C34" s="28">
        <f>SUM(C29:C33)+C24</f>
        <v>1635317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83419</v>
      </c>
      <c r="C36" s="16">
        <v>83239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10442</v>
      </c>
      <c r="F37" s="28">
        <f>F25+F29+F30+F31+F32+F33+F34+F35+F36</f>
        <v>9924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10442</v>
      </c>
      <c r="F38" s="28">
        <f>F37</f>
        <v>9924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83419</v>
      </c>
      <c r="C40" s="28">
        <f>SUM(C36:C39)</f>
        <v>83239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15897177</v>
      </c>
      <c r="C42" s="28">
        <f>C22+C34+C40+C41</f>
        <v>14960958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15897177</v>
      </c>
      <c r="C44" s="20">
        <f>C15+C42</f>
        <v>14960958</v>
      </c>
      <c r="D44" s="23" t="s">
        <v>46</v>
      </c>
      <c r="E44" s="28">
        <f>E20+E38</f>
        <v>15897177</v>
      </c>
      <c r="F44" s="28">
        <f>F20+F38</f>
        <v>14960958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199</v>
      </c>
      <c r="B46" s="153"/>
      <c r="C46" s="153"/>
      <c r="D46" s="31"/>
      <c r="E46" s="146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49" t="s">
        <v>196</v>
      </c>
      <c r="B48" s="149"/>
      <c r="C48" s="149"/>
      <c r="D48" s="147" t="s">
        <v>181</v>
      </c>
      <c r="E48" s="35"/>
      <c r="F48" s="35"/>
      <c r="G48" s="30"/>
    </row>
    <row r="49" spans="1:6" ht="12.75">
      <c r="A49" s="149" t="s">
        <v>182</v>
      </c>
      <c r="B49" s="149"/>
      <c r="C49" s="149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6.00390625" style="42" customWidth="1"/>
    <col min="2" max="2" width="9.140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55" t="s">
        <v>159</v>
      </c>
      <c r="F1" s="155"/>
    </row>
    <row r="2" spans="1:6" ht="12.75" customHeight="1">
      <c r="A2" s="43"/>
      <c r="C2" s="156" t="s">
        <v>15</v>
      </c>
      <c r="D2" s="156"/>
      <c r="E2" s="44"/>
      <c r="F2" s="44"/>
    </row>
    <row r="3" spans="1:6" ht="15">
      <c r="A3" s="156" t="s">
        <v>194</v>
      </c>
      <c r="B3" s="156"/>
      <c r="C3" s="45"/>
      <c r="D3" s="45"/>
      <c r="E3" s="46"/>
      <c r="F3" s="46"/>
    </row>
    <row r="4" spans="1:6" ht="15">
      <c r="A4" s="5" t="s">
        <v>198</v>
      </c>
      <c r="B4" s="48"/>
      <c r="C4" s="49"/>
      <c r="D4" s="50" t="s">
        <v>192</v>
      </c>
      <c r="E4" s="157"/>
      <c r="F4" s="157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69925</v>
      </c>
      <c r="C11" s="68">
        <v>170783</v>
      </c>
      <c r="D11" s="65" t="s">
        <v>50</v>
      </c>
      <c r="E11" s="68">
        <v>126619</v>
      </c>
      <c r="F11" s="68">
        <v>163686</v>
      </c>
      <c r="G11" s="69"/>
      <c r="H11" s="143"/>
    </row>
    <row r="12" spans="1:7" s="67" customFormat="1" ht="15.75" customHeight="1">
      <c r="A12" s="65" t="s">
        <v>22</v>
      </c>
      <c r="B12" s="68">
        <v>69925</v>
      </c>
      <c r="C12" s="68">
        <v>170783</v>
      </c>
      <c r="D12" s="65" t="s">
        <v>51</v>
      </c>
      <c r="E12" s="68">
        <v>126586</v>
      </c>
      <c r="F12" s="68">
        <v>163150</v>
      </c>
      <c r="G12" s="69"/>
    </row>
    <row r="13" spans="1:7" s="67" customFormat="1" ht="15">
      <c r="A13" s="65" t="s">
        <v>161</v>
      </c>
      <c r="B13" s="68">
        <v>17</v>
      </c>
      <c r="C13" s="68">
        <v>523</v>
      </c>
      <c r="D13" s="65" t="s">
        <v>166</v>
      </c>
      <c r="E13" s="68"/>
      <c r="F13" s="68"/>
      <c r="G13" s="66"/>
    </row>
    <row r="14" spans="1:7" s="67" customFormat="1" ht="15">
      <c r="A14" s="65" t="s">
        <v>23</v>
      </c>
      <c r="B14" s="68">
        <v>270</v>
      </c>
      <c r="C14" s="68">
        <v>1461</v>
      </c>
      <c r="D14" s="70" t="s">
        <v>52</v>
      </c>
      <c r="E14" s="68">
        <v>318957</v>
      </c>
      <c r="F14" s="68">
        <v>657019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70212</v>
      </c>
      <c r="C16" s="72">
        <f>C10+C11+C13+C14</f>
        <v>172767</v>
      </c>
      <c r="D16" s="71" t="s">
        <v>24</v>
      </c>
      <c r="E16" s="72">
        <f>SUM(E10,E11,E13,E14,E15)</f>
        <v>445576</v>
      </c>
      <c r="F16" s="72">
        <f>F10+F11+F13+F14+F15</f>
        <v>820705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59886</v>
      </c>
      <c r="C20" s="68">
        <v>115710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59886</v>
      </c>
      <c r="C24" s="72">
        <f>SUM(C20:C23)</f>
        <v>115710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130098</v>
      </c>
      <c r="C26" s="72">
        <f>C16+C24</f>
        <v>288477</v>
      </c>
      <c r="D26" s="75" t="s">
        <v>54</v>
      </c>
      <c r="E26" s="72">
        <f>E16+E24</f>
        <v>445576</v>
      </c>
      <c r="F26" s="72">
        <f>F16+F24</f>
        <v>820705</v>
      </c>
    </row>
    <row r="27" spans="1:6" s="67" customFormat="1" ht="15">
      <c r="A27" s="75" t="s">
        <v>119</v>
      </c>
      <c r="B27" s="72">
        <f>E26-B26</f>
        <v>315478</v>
      </c>
      <c r="C27" s="72">
        <f>F26-C26</f>
        <v>532228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315478</v>
      </c>
      <c r="C29" s="72">
        <f>C27-C28</f>
        <v>532228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445576</v>
      </c>
      <c r="C30" s="72">
        <f>C26+C28+C29</f>
        <v>820705</v>
      </c>
      <c r="D30" s="75" t="s">
        <v>121</v>
      </c>
      <c r="E30" s="72">
        <f>E26+E29</f>
        <v>445576</v>
      </c>
      <c r="F30" s="72">
        <f>F26+F29</f>
        <v>820705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199</v>
      </c>
      <c r="B32" s="80"/>
      <c r="C32" s="154"/>
      <c r="D32" s="154"/>
      <c r="E32" s="158"/>
      <c r="F32" s="158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1.42187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89"/>
      <c r="C1" s="89"/>
      <c r="D1" s="89"/>
      <c r="E1" s="160" t="s">
        <v>168</v>
      </c>
      <c r="F1" s="160"/>
      <c r="G1" s="89"/>
    </row>
    <row r="2" spans="1:7" ht="15">
      <c r="A2" s="162" t="s">
        <v>95</v>
      </c>
      <c r="B2" s="163"/>
      <c r="C2" s="163"/>
      <c r="D2" s="163"/>
      <c r="E2" s="163"/>
      <c r="F2" s="163"/>
      <c r="G2" s="89"/>
    </row>
    <row r="3" spans="1:7" ht="14.25">
      <c r="A3" s="90" t="s">
        <v>194</v>
      </c>
      <c r="B3" s="91"/>
      <c r="D3" s="92" t="s">
        <v>192</v>
      </c>
      <c r="E3" s="43"/>
      <c r="F3" s="93"/>
      <c r="G3" s="89"/>
    </row>
    <row r="4" spans="1:7" ht="15">
      <c r="A4" s="5" t="s">
        <v>198</v>
      </c>
      <c r="B4" s="47"/>
      <c r="C4" s="45"/>
      <c r="D4" s="45"/>
      <c r="E4" s="94"/>
      <c r="F4" s="94"/>
      <c r="G4" s="95"/>
    </row>
    <row r="5" spans="1:7" ht="15">
      <c r="A5" s="47"/>
      <c r="B5" s="47"/>
      <c r="C5" s="47"/>
      <c r="D5" s="96"/>
      <c r="E5" s="95"/>
      <c r="F5" s="95"/>
      <c r="G5" s="97" t="s">
        <v>80</v>
      </c>
    </row>
    <row r="6" spans="1:7" ht="13.5" customHeight="1">
      <c r="A6" s="148" t="s">
        <v>81</v>
      </c>
      <c r="B6" s="148" t="s">
        <v>4</v>
      </c>
      <c r="C6" s="148"/>
      <c r="D6" s="148"/>
      <c r="E6" s="148" t="s">
        <v>5</v>
      </c>
      <c r="F6" s="148"/>
      <c r="G6" s="148"/>
    </row>
    <row r="7" spans="1:7" ht="30.75" customHeight="1">
      <c r="A7" s="161"/>
      <c r="B7" s="98" t="s">
        <v>82</v>
      </c>
      <c r="C7" s="98" t="s">
        <v>83</v>
      </c>
      <c r="D7" s="98" t="s">
        <v>84</v>
      </c>
      <c r="E7" s="98" t="s">
        <v>82</v>
      </c>
      <c r="F7" s="98" t="s">
        <v>83</v>
      </c>
      <c r="G7" s="98" t="s">
        <v>84</v>
      </c>
    </row>
    <row r="8" spans="1:7" s="99" customFormat="1" ht="14.25">
      <c r="A8" s="98" t="s">
        <v>6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</row>
    <row r="9" spans="1:7" ht="15">
      <c r="A9" s="100" t="s">
        <v>169</v>
      </c>
      <c r="B9" s="101"/>
      <c r="C9" s="101"/>
      <c r="D9" s="101"/>
      <c r="E9" s="101"/>
      <c r="F9" s="101"/>
      <c r="G9" s="101"/>
    </row>
    <row r="10" spans="1:7" ht="15">
      <c r="A10" s="102" t="s">
        <v>126</v>
      </c>
      <c r="B10" s="101">
        <v>650058</v>
      </c>
      <c r="C10" s="101">
        <v>28509</v>
      </c>
      <c r="D10" s="101">
        <f>B10-C10</f>
        <v>621549</v>
      </c>
      <c r="E10" s="101">
        <v>176786</v>
      </c>
      <c r="F10" s="101">
        <v>154972</v>
      </c>
      <c r="G10" s="101">
        <f>E10-F10</f>
        <v>21814</v>
      </c>
    </row>
    <row r="11" spans="1:7" ht="15">
      <c r="A11" s="102" t="s">
        <v>170</v>
      </c>
      <c r="B11" s="101"/>
      <c r="C11" s="101"/>
      <c r="D11" s="101"/>
      <c r="E11" s="101"/>
      <c r="F11" s="101"/>
      <c r="G11" s="101"/>
    </row>
    <row r="12" spans="1:7" ht="15">
      <c r="A12" s="102" t="s">
        <v>94</v>
      </c>
      <c r="B12" s="103"/>
      <c r="C12" s="103"/>
      <c r="D12" s="101"/>
      <c r="E12" s="103"/>
      <c r="F12" s="103"/>
      <c r="G12" s="101"/>
    </row>
    <row r="13" spans="1:7" ht="15">
      <c r="A13" s="62" t="s">
        <v>130</v>
      </c>
      <c r="B13" s="103"/>
      <c r="C13" s="103"/>
      <c r="D13" s="101"/>
      <c r="E13" s="103"/>
      <c r="F13" s="101"/>
      <c r="G13" s="101"/>
    </row>
    <row r="14" spans="1:7" ht="15">
      <c r="A14" s="62" t="s">
        <v>140</v>
      </c>
      <c r="B14" s="103"/>
      <c r="C14" s="103"/>
      <c r="D14" s="101"/>
      <c r="E14" s="103"/>
      <c r="F14" s="101"/>
      <c r="G14" s="101"/>
    </row>
    <row r="15" spans="1:7" ht="15">
      <c r="A15" s="102" t="s">
        <v>127</v>
      </c>
      <c r="B15" s="101"/>
      <c r="C15" s="101"/>
      <c r="D15" s="101"/>
      <c r="E15" s="101"/>
      <c r="F15" s="101"/>
      <c r="G15" s="101"/>
    </row>
    <row r="16" spans="1:7" ht="14.25">
      <c r="A16" s="100" t="s">
        <v>124</v>
      </c>
      <c r="B16" s="104">
        <f>SUM(B10:B15)</f>
        <v>650058</v>
      </c>
      <c r="C16" s="104">
        <f>SUM(C10:C15)</f>
        <v>28509</v>
      </c>
      <c r="D16" s="104">
        <f>B16-C16</f>
        <v>621549</v>
      </c>
      <c r="E16" s="104">
        <f>SUM(E10:E15)</f>
        <v>176786</v>
      </c>
      <c r="F16" s="104">
        <f>SUM(F10:F15)</f>
        <v>154972</v>
      </c>
      <c r="G16" s="104">
        <f>E16-F16</f>
        <v>21814</v>
      </c>
    </row>
    <row r="17" spans="1:7" ht="15">
      <c r="A17" s="100" t="s">
        <v>137</v>
      </c>
      <c r="B17" s="101"/>
      <c r="C17" s="101"/>
      <c r="D17" s="101"/>
      <c r="E17" s="101"/>
      <c r="F17" s="101"/>
      <c r="G17" s="101"/>
    </row>
    <row r="18" spans="1:7" ht="15">
      <c r="A18" s="102" t="s">
        <v>85</v>
      </c>
      <c r="B18" s="101">
        <v>500834</v>
      </c>
      <c r="C18" s="101">
        <v>350834</v>
      </c>
      <c r="D18" s="101">
        <f>B18-C18</f>
        <v>150000</v>
      </c>
      <c r="E18" s="101">
        <v>3589996</v>
      </c>
      <c r="F18" s="101">
        <v>4068094</v>
      </c>
      <c r="G18" s="101">
        <f>E18-F18</f>
        <v>-478098</v>
      </c>
    </row>
    <row r="19" spans="1:9" ht="15">
      <c r="A19" s="102" t="s">
        <v>86</v>
      </c>
      <c r="B19" s="101"/>
      <c r="C19" s="101"/>
      <c r="D19" s="101"/>
      <c r="E19" s="101"/>
      <c r="F19" s="101"/>
      <c r="G19" s="101"/>
      <c r="I19" s="105"/>
    </row>
    <row r="20" spans="1:9" ht="15">
      <c r="A20" s="102" t="s">
        <v>92</v>
      </c>
      <c r="B20" s="101">
        <v>318773</v>
      </c>
      <c r="C20" s="101">
        <v>269</v>
      </c>
      <c r="D20" s="101">
        <f>B20-C20</f>
        <v>318504</v>
      </c>
      <c r="E20" s="101">
        <v>591594</v>
      </c>
      <c r="F20" s="101">
        <v>1461</v>
      </c>
      <c r="G20" s="101">
        <f>E20-F20</f>
        <v>590133</v>
      </c>
      <c r="I20" s="105"/>
    </row>
    <row r="21" spans="1:10" ht="15">
      <c r="A21" s="102" t="s">
        <v>90</v>
      </c>
      <c r="B21" s="101"/>
      <c r="C21" s="101"/>
      <c r="D21" s="101"/>
      <c r="E21" s="101"/>
      <c r="F21" s="101"/>
      <c r="G21" s="101"/>
      <c r="I21" s="105"/>
      <c r="J21" s="105"/>
    </row>
    <row r="22" spans="1:7" ht="15">
      <c r="A22" s="62" t="s">
        <v>101</v>
      </c>
      <c r="B22" s="101"/>
      <c r="C22" s="101">
        <v>58005</v>
      </c>
      <c r="D22" s="145">
        <f>B22-C22</f>
        <v>-58005</v>
      </c>
      <c r="E22" s="101"/>
      <c r="F22" s="101">
        <v>104557</v>
      </c>
      <c r="G22" s="145">
        <f>E22-F22</f>
        <v>-104557</v>
      </c>
    </row>
    <row r="23" spans="1:9" ht="15">
      <c r="A23" s="62" t="s">
        <v>102</v>
      </c>
      <c r="B23" s="101"/>
      <c r="C23" s="145">
        <v>2688</v>
      </c>
      <c r="D23" s="145">
        <f>B23-C23</f>
        <v>-2688</v>
      </c>
      <c r="E23" s="101"/>
      <c r="F23" s="145">
        <v>5491</v>
      </c>
      <c r="G23" s="145">
        <f>E23-F23</f>
        <v>-5491</v>
      </c>
      <c r="I23" s="105"/>
    </row>
    <row r="24" spans="1:7" ht="15">
      <c r="A24" s="62" t="s">
        <v>171</v>
      </c>
      <c r="B24" s="101"/>
      <c r="C24" s="101">
        <v>13</v>
      </c>
      <c r="D24" s="101">
        <f>B24-C24</f>
        <v>-13</v>
      </c>
      <c r="E24" s="101"/>
      <c r="F24" s="101">
        <v>28</v>
      </c>
      <c r="G24" s="101">
        <f>E24-F24</f>
        <v>-28</v>
      </c>
    </row>
    <row r="25" spans="1:7" ht="15">
      <c r="A25" s="102" t="s">
        <v>91</v>
      </c>
      <c r="B25" s="101"/>
      <c r="C25" s="101"/>
      <c r="D25" s="101"/>
      <c r="E25" s="101"/>
      <c r="F25" s="101"/>
      <c r="G25" s="101"/>
    </row>
    <row r="26" spans="1:7" ht="28.5">
      <c r="A26" s="100" t="s">
        <v>125</v>
      </c>
      <c r="B26" s="104">
        <f>SUM(B18:B25)</f>
        <v>819607</v>
      </c>
      <c r="C26" s="104">
        <f>SUM(C18:C25)</f>
        <v>411809</v>
      </c>
      <c r="D26" s="104">
        <f>B26-C26</f>
        <v>407798</v>
      </c>
      <c r="E26" s="104">
        <f>SUM(E18:E25)</f>
        <v>4181590</v>
      </c>
      <c r="F26" s="104">
        <f>SUM(F18:F25)</f>
        <v>4179631</v>
      </c>
      <c r="G26" s="104">
        <f>E26-F26</f>
        <v>1959</v>
      </c>
    </row>
    <row r="27" spans="1:7" ht="15">
      <c r="A27" s="100" t="s">
        <v>138</v>
      </c>
      <c r="B27" s="101"/>
      <c r="C27" s="101"/>
      <c r="D27" s="101"/>
      <c r="E27" s="101"/>
      <c r="F27" s="101"/>
      <c r="G27" s="101"/>
    </row>
    <row r="28" spans="1:7" ht="15">
      <c r="A28" s="102" t="s">
        <v>128</v>
      </c>
      <c r="B28" s="101"/>
      <c r="C28" s="101"/>
      <c r="D28" s="101"/>
      <c r="E28" s="101"/>
      <c r="F28" s="101"/>
      <c r="G28" s="101"/>
    </row>
    <row r="29" spans="1:7" ht="15">
      <c r="A29" s="102" t="s">
        <v>87</v>
      </c>
      <c r="B29" s="101"/>
      <c r="C29" s="101"/>
      <c r="D29" s="101"/>
      <c r="E29" s="101"/>
      <c r="F29" s="101"/>
      <c r="G29" s="101"/>
    </row>
    <row r="30" spans="1:7" ht="15">
      <c r="A30" s="102" t="s">
        <v>93</v>
      </c>
      <c r="B30" s="101"/>
      <c r="C30" s="101"/>
      <c r="D30" s="101"/>
      <c r="E30" s="101"/>
      <c r="F30" s="101"/>
      <c r="G30" s="101"/>
    </row>
    <row r="31" spans="1:7" ht="15">
      <c r="A31" s="102" t="s">
        <v>172</v>
      </c>
      <c r="B31" s="101"/>
      <c r="C31" s="101"/>
      <c r="D31" s="101"/>
      <c r="E31" s="101"/>
      <c r="F31" s="101"/>
      <c r="G31" s="101"/>
    </row>
    <row r="32" spans="1:7" ht="15">
      <c r="A32" s="102" t="s">
        <v>129</v>
      </c>
      <c r="B32" s="101"/>
      <c r="C32" s="101"/>
      <c r="D32" s="101"/>
      <c r="E32" s="101"/>
      <c r="F32" s="101"/>
      <c r="G32" s="101"/>
    </row>
    <row r="33" spans="1:7" ht="28.5">
      <c r="A33" s="100" t="s">
        <v>173</v>
      </c>
      <c r="B33" s="104">
        <f>SUM(B28:B32)</f>
        <v>0</v>
      </c>
      <c r="C33" s="104">
        <f>SUM(C28:C32)</f>
        <v>0</v>
      </c>
      <c r="D33" s="104">
        <f>B33-C33</f>
        <v>0</v>
      </c>
      <c r="E33" s="104">
        <f>SUM(E28:E32)</f>
        <v>0</v>
      </c>
      <c r="F33" s="104">
        <f>SUM(F28:F32)</f>
        <v>0</v>
      </c>
      <c r="G33" s="104">
        <f>E33-F33</f>
        <v>0</v>
      </c>
    </row>
    <row r="34" spans="1:7" ht="28.5">
      <c r="A34" s="100" t="s">
        <v>88</v>
      </c>
      <c r="B34" s="104">
        <f>SUM(B16,B26,B33)</f>
        <v>1469665</v>
      </c>
      <c r="C34" s="104">
        <f>SUM(C16,C26,C33)</f>
        <v>440318</v>
      </c>
      <c r="D34" s="104">
        <f>B34-C34</f>
        <v>1029347</v>
      </c>
      <c r="E34" s="104">
        <f>SUM(E16,E26,E33)</f>
        <v>4358376</v>
      </c>
      <c r="F34" s="104">
        <f>SUM(F16,F26,F33)</f>
        <v>4334603</v>
      </c>
      <c r="G34" s="104">
        <f>E34-F34</f>
        <v>23773</v>
      </c>
    </row>
    <row r="35" spans="1:7" ht="15">
      <c r="A35" s="100" t="s">
        <v>89</v>
      </c>
      <c r="B35" s="101"/>
      <c r="C35" s="101"/>
      <c r="D35" s="104">
        <v>13242402</v>
      </c>
      <c r="E35" s="101"/>
      <c r="F35" s="101"/>
      <c r="G35" s="104">
        <v>13218629</v>
      </c>
    </row>
    <row r="36" spans="1:7" ht="15">
      <c r="A36" s="100" t="s">
        <v>96</v>
      </c>
      <c r="B36" s="101"/>
      <c r="C36" s="101"/>
      <c r="D36" s="104">
        <f>D34+D35</f>
        <v>14271749</v>
      </c>
      <c r="E36" s="101"/>
      <c r="F36" s="101"/>
      <c r="G36" s="104">
        <f>G34+G35</f>
        <v>13242402</v>
      </c>
    </row>
    <row r="37" spans="1:7" ht="15">
      <c r="A37" s="102" t="s">
        <v>97</v>
      </c>
      <c r="B37" s="101"/>
      <c r="C37" s="101"/>
      <c r="D37" s="145">
        <v>287289</v>
      </c>
      <c r="E37" s="101"/>
      <c r="F37" s="101"/>
      <c r="G37" s="145">
        <v>223249</v>
      </c>
    </row>
    <row r="38" spans="2:8" ht="15">
      <c r="B38" s="106"/>
      <c r="C38" s="106"/>
      <c r="D38" s="106"/>
      <c r="E38" s="106"/>
      <c r="F38" s="106"/>
      <c r="G38" s="106"/>
      <c r="H38" s="56"/>
    </row>
    <row r="39" spans="1:8" ht="15">
      <c r="A39" s="21" t="s">
        <v>199</v>
      </c>
      <c r="B39" s="164"/>
      <c r="C39" s="164"/>
      <c r="D39" s="144"/>
      <c r="E39" s="164"/>
      <c r="F39" s="164"/>
      <c r="G39" s="95"/>
      <c r="H39" s="56"/>
    </row>
    <row r="40" spans="2:8" ht="15">
      <c r="B40" s="106"/>
      <c r="C40" s="106"/>
      <c r="D40" s="106"/>
      <c r="E40" s="106"/>
      <c r="F40" s="106"/>
      <c r="G40" s="106"/>
      <c r="H40" s="56"/>
    </row>
    <row r="41" spans="1:8" ht="15">
      <c r="A41" s="82" t="s">
        <v>113</v>
      </c>
      <c r="B41" s="63"/>
      <c r="C41" s="67"/>
      <c r="D41" s="107" t="s">
        <v>181</v>
      </c>
      <c r="E41" s="83"/>
      <c r="F41" s="106"/>
      <c r="G41" s="106"/>
      <c r="H41" s="56"/>
    </row>
    <row r="42" spans="1:8" ht="15">
      <c r="A42" s="84" t="s">
        <v>182</v>
      </c>
      <c r="B42" s="64"/>
      <c r="C42" s="64"/>
      <c r="E42" s="85" t="s">
        <v>186</v>
      </c>
      <c r="F42" s="106"/>
      <c r="G42" s="106"/>
      <c r="H42" s="56"/>
    </row>
    <row r="43" spans="1:8" ht="15">
      <c r="A43" s="64"/>
      <c r="B43" s="64"/>
      <c r="C43" s="64"/>
      <c r="D43" s="86"/>
      <c r="E43" s="87"/>
      <c r="F43" s="106"/>
      <c r="G43" s="106"/>
      <c r="H43" s="56"/>
    </row>
    <row r="44" spans="1:8" ht="15">
      <c r="A44" s="64"/>
      <c r="B44" s="64"/>
      <c r="C44" s="64"/>
      <c r="D44" s="105"/>
      <c r="F44" s="106"/>
      <c r="G44" s="106"/>
      <c r="H44" s="56"/>
    </row>
    <row r="45" spans="1:8" ht="12.75">
      <c r="A45" s="64"/>
      <c r="B45" s="64"/>
      <c r="C45" s="64"/>
      <c r="F45" s="56"/>
      <c r="G45" s="56"/>
      <c r="H45" s="56"/>
    </row>
    <row r="46" spans="1:7" ht="12.75">
      <c r="A46" s="64"/>
      <c r="B46" s="64"/>
      <c r="C46" s="64"/>
      <c r="D46" s="159" t="s">
        <v>184</v>
      </c>
      <c r="E46" s="159"/>
      <c r="F46" s="89"/>
      <c r="G46" s="89"/>
    </row>
    <row r="47" spans="1:7" ht="12.75">
      <c r="A47" s="67"/>
      <c r="B47" s="67"/>
      <c r="C47" s="67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113" t="s">
        <v>195</v>
      </c>
      <c r="B5" s="114"/>
      <c r="C5" s="114"/>
      <c r="D5" s="114"/>
      <c r="E5" s="114"/>
      <c r="F5" s="115"/>
      <c r="G5" s="167" t="s">
        <v>192</v>
      </c>
      <c r="H5" s="168"/>
    </row>
    <row r="6" spans="1:8" ht="15">
      <c r="A6" s="5" t="s">
        <v>198</v>
      </c>
      <c r="B6" s="114"/>
      <c r="C6" s="114"/>
      <c r="D6" s="114"/>
      <c r="E6" s="116"/>
      <c r="F6" s="116"/>
      <c r="G6" s="116"/>
      <c r="H6" s="117"/>
    </row>
    <row r="7" spans="1:8" ht="12.75">
      <c r="A7" s="118"/>
      <c r="B7" s="118"/>
      <c r="C7" s="118"/>
      <c r="D7" s="118"/>
      <c r="E7" s="119"/>
      <c r="F7" s="119"/>
      <c r="G7" s="119"/>
      <c r="H7" s="120" t="s">
        <v>56</v>
      </c>
    </row>
    <row r="8" spans="1:9" ht="32.25" customHeight="1">
      <c r="A8" s="169" t="s">
        <v>57</v>
      </c>
      <c r="B8" s="169" t="s">
        <v>61</v>
      </c>
      <c r="C8" s="165" t="s">
        <v>58</v>
      </c>
      <c r="D8" s="166"/>
      <c r="E8" s="166"/>
      <c r="F8" s="165" t="s">
        <v>59</v>
      </c>
      <c r="G8" s="174"/>
      <c r="H8" s="169" t="s">
        <v>60</v>
      </c>
      <c r="I8" s="45"/>
    </row>
    <row r="9" spans="1:9" ht="12.75" customHeight="1">
      <c r="A9" s="172"/>
      <c r="B9" s="177"/>
      <c r="C9" s="175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2"/>
      <c r="I9" s="45"/>
    </row>
    <row r="10" spans="1:9" ht="60" customHeight="1">
      <c r="A10" s="170"/>
      <c r="B10" s="170"/>
      <c r="C10" s="176"/>
      <c r="D10" s="170"/>
      <c r="E10" s="171"/>
      <c r="F10" s="171"/>
      <c r="G10" s="171"/>
      <c r="H10" s="171"/>
      <c r="I10" s="45"/>
    </row>
    <row r="11" spans="1:9" s="122" customFormat="1" ht="15">
      <c r="A11" s="121" t="s">
        <v>6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08"/>
    </row>
    <row r="12" spans="1:9" s="122" customFormat="1" ht="15" customHeight="1">
      <c r="A12" s="123" t="s">
        <v>103</v>
      </c>
      <c r="B12" s="124">
        <v>13649763</v>
      </c>
      <c r="C12" s="124">
        <v>709377</v>
      </c>
      <c r="D12" s="124"/>
      <c r="E12" s="124"/>
      <c r="F12" s="124">
        <v>38360</v>
      </c>
      <c r="G12" s="124"/>
      <c r="H12" s="124">
        <f>B12+C12+F12-G12</f>
        <v>14397500</v>
      </c>
      <c r="I12" s="108"/>
    </row>
    <row r="13" spans="1:8" s="122" customFormat="1" ht="15.75" customHeight="1">
      <c r="A13" s="123" t="s">
        <v>104</v>
      </c>
      <c r="B13" s="124">
        <v>13649763</v>
      </c>
      <c r="C13" s="124">
        <v>709377</v>
      </c>
      <c r="D13" s="124"/>
      <c r="E13" s="124"/>
      <c r="F13" s="124">
        <v>38360</v>
      </c>
      <c r="G13" s="124"/>
      <c r="H13" s="124">
        <f>B13+C13+F13-G13</f>
        <v>14397500</v>
      </c>
    </row>
    <row r="14" spans="1:9" s="122" customFormat="1" ht="14.25" customHeight="1">
      <c r="A14" s="123" t="s">
        <v>66</v>
      </c>
      <c r="B14" s="124">
        <v>13670041</v>
      </c>
      <c r="C14" s="124">
        <v>710405</v>
      </c>
      <c r="D14" s="124"/>
      <c r="E14" s="124"/>
      <c r="F14" s="124">
        <v>570588</v>
      </c>
      <c r="G14" s="124"/>
      <c r="H14" s="124">
        <f>B14+C14+F14-G14</f>
        <v>14951034</v>
      </c>
      <c r="I14" s="125"/>
    </row>
    <row r="15" spans="1:9" s="122" customFormat="1" ht="15">
      <c r="A15" s="123" t="s">
        <v>67</v>
      </c>
      <c r="B15" s="126"/>
      <c r="C15" s="126"/>
      <c r="D15" s="126"/>
      <c r="E15" s="126"/>
      <c r="F15" s="126"/>
      <c r="G15" s="126"/>
      <c r="H15" s="126"/>
      <c r="I15" s="108"/>
    </row>
    <row r="16" spans="1:9" ht="14.25" customHeight="1">
      <c r="A16" s="127" t="s">
        <v>68</v>
      </c>
      <c r="B16" s="126"/>
      <c r="C16" s="126"/>
      <c r="D16" s="126"/>
      <c r="E16" s="126"/>
      <c r="F16" s="126"/>
      <c r="G16" s="126"/>
      <c r="H16" s="126"/>
      <c r="I16" s="45"/>
    </row>
    <row r="17" spans="1:9" ht="15">
      <c r="A17" s="127" t="s">
        <v>69</v>
      </c>
      <c r="B17" s="128"/>
      <c r="C17" s="128"/>
      <c r="D17" s="128"/>
      <c r="E17" s="128"/>
      <c r="F17" s="128"/>
      <c r="G17" s="128"/>
      <c r="H17" s="126"/>
      <c r="I17" s="45"/>
    </row>
    <row r="18" spans="1:9" ht="15.75" customHeight="1">
      <c r="A18" s="123" t="s">
        <v>70</v>
      </c>
      <c r="B18" s="128"/>
      <c r="C18" s="128"/>
      <c r="D18" s="128"/>
      <c r="E18" s="128"/>
      <c r="F18" s="128"/>
      <c r="G18" s="128"/>
      <c r="H18" s="126"/>
      <c r="I18" s="45"/>
    </row>
    <row r="19" spans="1:9" ht="15.75" customHeight="1">
      <c r="A19" s="123" t="s">
        <v>175</v>
      </c>
      <c r="B19" s="129">
        <f>B20-B21</f>
        <v>559440</v>
      </c>
      <c r="C19" s="129">
        <f>C20-C21</f>
        <v>60783</v>
      </c>
      <c r="D19" s="126"/>
      <c r="E19" s="126"/>
      <c r="F19" s="126"/>
      <c r="G19" s="126"/>
      <c r="H19" s="129">
        <f>B19+C19</f>
        <v>620223</v>
      </c>
      <c r="I19" s="45"/>
    </row>
    <row r="20" spans="1:9" ht="15">
      <c r="A20" s="127" t="s">
        <v>132</v>
      </c>
      <c r="B20" s="126">
        <v>585251</v>
      </c>
      <c r="C20" s="126">
        <v>63509</v>
      </c>
      <c r="D20" s="126"/>
      <c r="E20" s="126"/>
      <c r="F20" s="126"/>
      <c r="G20" s="126"/>
      <c r="H20" s="126">
        <f>B20+C20</f>
        <v>648760</v>
      </c>
      <c r="I20" s="45"/>
    </row>
    <row r="21" spans="1:9" ht="15">
      <c r="A21" s="127" t="s">
        <v>133</v>
      </c>
      <c r="B21" s="126">
        <v>25811</v>
      </c>
      <c r="C21" s="126">
        <v>2726</v>
      </c>
      <c r="D21" s="126"/>
      <c r="E21" s="126"/>
      <c r="F21" s="126"/>
      <c r="G21" s="126"/>
      <c r="H21" s="126">
        <f>B21+C21</f>
        <v>28537</v>
      </c>
      <c r="I21" s="45"/>
    </row>
    <row r="22" spans="1:9" ht="15">
      <c r="A22" s="123" t="s">
        <v>71</v>
      </c>
      <c r="B22" s="126"/>
      <c r="C22" s="126"/>
      <c r="D22" s="126"/>
      <c r="E22" s="126"/>
      <c r="F22" s="129">
        <v>315478</v>
      </c>
      <c r="G22" s="129"/>
      <c r="H22" s="129">
        <f>F22-G22</f>
        <v>315478</v>
      </c>
      <c r="I22" s="130"/>
    </row>
    <row r="23" spans="1:9" ht="15">
      <c r="A23" s="127" t="s">
        <v>72</v>
      </c>
      <c r="B23" s="128"/>
      <c r="C23" s="128"/>
      <c r="D23" s="128"/>
      <c r="E23" s="128"/>
      <c r="F23" s="128"/>
      <c r="G23" s="126"/>
      <c r="H23" s="126"/>
      <c r="I23" s="45"/>
    </row>
    <row r="24" spans="1:9" ht="12.75" customHeight="1">
      <c r="A24" s="127" t="s">
        <v>73</v>
      </c>
      <c r="B24" s="126"/>
      <c r="C24" s="126"/>
      <c r="D24" s="126"/>
      <c r="E24" s="126"/>
      <c r="F24" s="126"/>
      <c r="G24" s="126"/>
      <c r="H24" s="126"/>
      <c r="I24" s="45"/>
    </row>
    <row r="25" spans="1:9" ht="15" customHeight="1">
      <c r="A25" s="127" t="s">
        <v>74</v>
      </c>
      <c r="B25" s="128"/>
      <c r="C25" s="128"/>
      <c r="D25" s="128"/>
      <c r="E25" s="128"/>
      <c r="F25" s="128"/>
      <c r="G25" s="128"/>
      <c r="H25" s="126"/>
      <c r="I25" s="45"/>
    </row>
    <row r="26" spans="1:9" ht="15">
      <c r="A26" s="127" t="s">
        <v>75</v>
      </c>
      <c r="B26" s="128"/>
      <c r="C26" s="128"/>
      <c r="D26" s="128"/>
      <c r="E26" s="128"/>
      <c r="F26" s="128"/>
      <c r="G26" s="128"/>
      <c r="H26" s="126"/>
      <c r="I26" s="45"/>
    </row>
    <row r="27" spans="1:9" ht="28.5" customHeight="1">
      <c r="A27" s="127" t="s">
        <v>176</v>
      </c>
      <c r="B27" s="128"/>
      <c r="C27" s="128"/>
      <c r="D27" s="128"/>
      <c r="E27" s="128"/>
      <c r="F27" s="128"/>
      <c r="G27" s="128"/>
      <c r="H27" s="126"/>
      <c r="I27" s="45"/>
    </row>
    <row r="28" spans="1:9" ht="15">
      <c r="A28" s="127" t="s">
        <v>76</v>
      </c>
      <c r="B28" s="126"/>
      <c r="C28" s="126"/>
      <c r="D28" s="126"/>
      <c r="E28" s="126"/>
      <c r="F28" s="126"/>
      <c r="G28" s="126"/>
      <c r="H28" s="126"/>
      <c r="I28" s="45"/>
    </row>
    <row r="29" spans="1:9" ht="15">
      <c r="A29" s="127" t="s">
        <v>77</v>
      </c>
      <c r="B29" s="128"/>
      <c r="C29" s="128"/>
      <c r="D29" s="128"/>
      <c r="E29" s="128"/>
      <c r="F29" s="128"/>
      <c r="G29" s="128"/>
      <c r="H29" s="126"/>
      <c r="I29" s="45"/>
    </row>
    <row r="30" spans="1:9" ht="30">
      <c r="A30" s="127" t="s">
        <v>177</v>
      </c>
      <c r="B30" s="128"/>
      <c r="C30" s="128"/>
      <c r="D30" s="128"/>
      <c r="E30" s="128"/>
      <c r="F30" s="128"/>
      <c r="G30" s="128"/>
      <c r="H30" s="126"/>
      <c r="I30" s="45"/>
    </row>
    <row r="31" spans="1:9" ht="15">
      <c r="A31" s="127" t="s">
        <v>76</v>
      </c>
      <c r="B31" s="126"/>
      <c r="C31" s="126"/>
      <c r="D31" s="126"/>
      <c r="E31" s="126"/>
      <c r="F31" s="126"/>
      <c r="G31" s="126"/>
      <c r="H31" s="126"/>
      <c r="I31" s="45"/>
    </row>
    <row r="32" spans="1:9" ht="15">
      <c r="A32" s="127" t="s">
        <v>77</v>
      </c>
      <c r="B32" s="128"/>
      <c r="C32" s="128"/>
      <c r="D32" s="128"/>
      <c r="E32" s="128"/>
      <c r="F32" s="128"/>
      <c r="G32" s="128"/>
      <c r="H32" s="126"/>
      <c r="I32" s="45"/>
    </row>
    <row r="33" spans="1:9" ht="15">
      <c r="A33" s="127" t="s">
        <v>134</v>
      </c>
      <c r="B33" s="128"/>
      <c r="C33" s="128"/>
      <c r="D33" s="128"/>
      <c r="E33" s="128"/>
      <c r="F33" s="128"/>
      <c r="G33" s="128"/>
      <c r="H33" s="126"/>
      <c r="I33" s="45"/>
    </row>
    <row r="34" spans="1:11" ht="15">
      <c r="A34" s="123" t="s">
        <v>78</v>
      </c>
      <c r="B34" s="131">
        <f>B14+B19</f>
        <v>14229481</v>
      </c>
      <c r="C34" s="131">
        <f>C14+C19</f>
        <v>771188</v>
      </c>
      <c r="D34" s="131"/>
      <c r="E34" s="131"/>
      <c r="F34" s="131">
        <f>F14+F22</f>
        <v>886066</v>
      </c>
      <c r="G34" s="131"/>
      <c r="H34" s="129">
        <f>SUM(B34,C34,F34)</f>
        <v>15886735</v>
      </c>
      <c r="I34" s="45"/>
      <c r="K34" s="132"/>
    </row>
    <row r="35" spans="1:9" ht="14.25" customHeight="1">
      <c r="A35" s="127" t="s">
        <v>141</v>
      </c>
      <c r="B35" s="126"/>
      <c r="C35" s="126"/>
      <c r="D35" s="126"/>
      <c r="E35" s="126"/>
      <c r="F35" s="126"/>
      <c r="G35" s="126"/>
      <c r="H35" s="126"/>
      <c r="I35" s="45"/>
    </row>
    <row r="36" spans="1:11" ht="28.5">
      <c r="A36" s="123" t="s">
        <v>79</v>
      </c>
      <c r="B36" s="131">
        <f>B34</f>
        <v>14229481</v>
      </c>
      <c r="C36" s="131">
        <f>C34</f>
        <v>771188</v>
      </c>
      <c r="D36" s="131"/>
      <c r="E36" s="131"/>
      <c r="F36" s="131">
        <f>F34</f>
        <v>886066</v>
      </c>
      <c r="G36" s="131"/>
      <c r="H36" s="129">
        <f>H34</f>
        <v>15886735</v>
      </c>
      <c r="I36" s="45"/>
      <c r="K36" s="133"/>
    </row>
    <row r="37" ht="15">
      <c r="I37" s="45"/>
    </row>
    <row r="38" spans="1:9" ht="15">
      <c r="A38" s="21" t="s">
        <v>199</v>
      </c>
      <c r="I38" s="45"/>
    </row>
    <row r="39" spans="2:9" ht="15">
      <c r="B39" s="134"/>
      <c r="C39" s="134"/>
      <c r="D39" s="135"/>
      <c r="E39" s="136"/>
      <c r="F39" s="136"/>
      <c r="G39" s="137"/>
      <c r="H39" s="138"/>
      <c r="I39" s="45"/>
    </row>
    <row r="40" spans="1:9" ht="17.25" customHeight="1">
      <c r="A40" s="82" t="s">
        <v>113</v>
      </c>
      <c r="B40" s="63"/>
      <c r="C40" s="67"/>
      <c r="D40" s="107" t="s">
        <v>187</v>
      </c>
      <c r="I40" s="139"/>
    </row>
    <row r="41" spans="1:9" ht="15">
      <c r="A41" s="84" t="s">
        <v>190</v>
      </c>
      <c r="B41" s="64"/>
      <c r="C41" s="64"/>
      <c r="D41" s="140"/>
      <c r="E41" s="85" t="s">
        <v>188</v>
      </c>
      <c r="H41" s="132"/>
      <c r="I41" s="139"/>
    </row>
    <row r="42" spans="1:9" ht="15">
      <c r="A42" s="64"/>
      <c r="B42" s="64"/>
      <c r="C42" s="64"/>
      <c r="D42" s="141"/>
      <c r="E42" s="141"/>
      <c r="H42" s="142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7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2012-07-26T07:55:27Z</dcterms:modified>
  <cp:category/>
  <cp:version/>
  <cp:contentType/>
  <cp:contentStatus/>
</cp:coreProperties>
</file>