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49'!$A$1:$E$62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<sst xmlns="http://schemas.openxmlformats.org/spreadsheetml/2006/main" count="3147" uniqueCount="1494">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</sst>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7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8" xfId="235" applyFont="1" applyFill="1" applyBorder="1" applyAlignment="1" applyProtection="1">
      <alignment horizontal="center" vertical="center" wrapText="1"/>
      <protection/>
    </xf>
    <xf numFmtId="0" fontId="14" fillId="42" borderId="28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9" xfId="133" applyNumberFormat="1" applyFont="1" applyFill="1" applyBorder="1" applyAlignment="1" applyProtection="1">
      <alignment horizontal="left"/>
      <protection hidden="1"/>
    </xf>
    <xf numFmtId="196" fontId="14" fillId="44" borderId="29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9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9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9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9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3" applyFont="1" applyFill="1" applyBorder="1" applyAlignment="1" applyProtection="1">
      <alignment horizontal="center"/>
      <protection locked="0"/>
    </xf>
    <xf numFmtId="49" fontId="14" fillId="7" borderId="27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1" fontId="14" fillId="48" borderId="38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9" xfId="236" applyNumberFormat="1" applyFont="1" applyFill="1" applyBorder="1" applyAlignment="1" applyProtection="1">
      <alignment horizontal="right" vertical="center" wrapText="1"/>
      <protection/>
    </xf>
    <xf numFmtId="3" fontId="14" fillId="0" borderId="39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9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9" xfId="2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26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9" xfId="235" applyFont="1" applyFill="1" applyBorder="1" applyAlignment="1" applyProtection="1">
      <alignment horizontal="center" vertical="center" wrapText="1"/>
      <protection/>
    </xf>
    <xf numFmtId="0" fontId="16" fillId="0" borderId="26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9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9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9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1479</v>
      </c>
    </row>
    <row r="12" spans="2:3" ht="15.75">
      <c r="B12" s="24" t="s">
        <v>238</v>
      </c>
      <c r="C12" s="267" t="s">
        <v>1480</v>
      </c>
    </row>
    <row r="13" spans="2:3" ht="15.75">
      <c r="B13" s="24" t="s">
        <v>239</v>
      </c>
      <c r="C13" s="267" t="s">
        <v>1481</v>
      </c>
    </row>
    <row r="14" spans="2:3" ht="15.75">
      <c r="B14" s="24" t="s">
        <v>240</v>
      </c>
      <c r="C14" s="267" t="s">
        <v>1482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0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1486</v>
      </c>
    </row>
    <row r="23" spans="2:3" ht="15.75">
      <c r="B23" s="24" t="s">
        <v>246</v>
      </c>
      <c r="C23" s="267" t="s">
        <v>1487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1488</v>
      </c>
    </row>
    <row r="27" spans="2:3" ht="15.75">
      <c r="B27" s="27" t="s">
        <v>249</v>
      </c>
      <c r="C27" s="268" t="s">
        <v>1489</v>
      </c>
    </row>
    <row r="28" spans="2:3" ht="15.75">
      <c r="B28" s="27" t="s">
        <v>242</v>
      </c>
      <c r="C28" s="268" t="s">
        <v>1490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1358</v>
      </c>
      <c r="C35" s="555" t="s">
        <v>1343</v>
      </c>
    </row>
    <row r="36" spans="2:3" ht="15.75">
      <c r="B36" s="556" t="s">
        <v>1370</v>
      </c>
      <c r="C36" s="555" t="s">
        <v>955</v>
      </c>
    </row>
    <row r="37" spans="2:3" ht="15.75">
      <c r="B37" s="556" t="s">
        <v>1419</v>
      </c>
      <c r="C37" s="555" t="s">
        <v>1368</v>
      </c>
    </row>
    <row r="38" spans="2:3" ht="15.75">
      <c r="B38" s="556" t="s">
        <v>1371</v>
      </c>
      <c r="C38" s="555" t="s">
        <v>1369</v>
      </c>
    </row>
    <row r="39" spans="2:3" ht="31.5">
      <c r="B39" s="556" t="s">
        <v>1372</v>
      </c>
      <c r="C39" s="555" t="s">
        <v>1410</v>
      </c>
    </row>
    <row r="40" spans="2:3" ht="15.75">
      <c r="B40" s="556" t="s">
        <v>1373</v>
      </c>
      <c r="C40" s="557" t="s">
        <v>252</v>
      </c>
    </row>
    <row r="41" spans="2:3" ht="15.75">
      <c r="B41" s="556" t="s">
        <v>1374</v>
      </c>
      <c r="C41" s="558" t="s">
        <v>253</v>
      </c>
    </row>
    <row r="42" spans="2:3" ht="15.75">
      <c r="B42" s="556" t="s">
        <v>1375</v>
      </c>
      <c r="C42" s="558" t="s">
        <v>256</v>
      </c>
    </row>
    <row r="43" spans="2:3" ht="15.75">
      <c r="B43" s="556" t="s">
        <v>1376</v>
      </c>
      <c r="C43" s="558" t="s">
        <v>1464</v>
      </c>
    </row>
    <row r="44" spans="2:3" ht="63">
      <c r="B44" s="556" t="s">
        <v>1377</v>
      </c>
      <c r="C44" s="559" t="s">
        <v>948</v>
      </c>
    </row>
    <row r="45" spans="2:3" ht="31.5">
      <c r="B45" s="556" t="s">
        <v>1378</v>
      </c>
      <c r="C45" s="559" t="s">
        <v>1338</v>
      </c>
    </row>
    <row r="46" spans="2:3" ht="31.5">
      <c r="B46" s="556" t="s">
        <v>1424</v>
      </c>
      <c r="C46" s="559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4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1" t="s">
        <v>1464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ДИНАМИКА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I126" sqref="I12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ДИНАМИКА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1329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/>
      <c r="B123" s="53"/>
      <c r="C123" s="53"/>
      <c r="D123" s="57"/>
      <c r="E123" s="54"/>
      <c r="F123" s="301"/>
      <c r="G123" s="297"/>
    </row>
    <row r="124" spans="1:7" s="545" customFormat="1" ht="15.75">
      <c r="A124" s="56"/>
      <c r="B124" s="56"/>
      <c r="C124" s="56"/>
      <c r="D124" s="57"/>
      <c r="E124" s="57"/>
      <c r="F124" s="301"/>
      <c r="G124" s="57"/>
    </row>
    <row r="125" spans="1:7" ht="15.75">
      <c r="A125" s="56"/>
      <c r="B125" s="56"/>
      <c r="C125" s="56"/>
      <c r="D125" s="57"/>
      <c r="E125" s="57"/>
      <c r="F125" s="301"/>
      <c r="G125" s="57"/>
    </row>
    <row r="126" spans="1:7" ht="15.75">
      <c r="A126" s="56"/>
      <c r="B126" s="56"/>
      <c r="C126" s="56"/>
      <c r="D126" s="57"/>
      <c r="E126" s="57"/>
      <c r="F126" s="301"/>
      <c r="G126" s="298"/>
    </row>
    <row r="127" spans="1:7" ht="15.75">
      <c r="A127" s="56"/>
      <c r="B127" s="56"/>
      <c r="C127" s="56"/>
      <c r="D127" s="57"/>
      <c r="E127" s="57"/>
      <c r="F127" s="301"/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2"/>
  <sheetViews>
    <sheetView zoomScale="80" zoomScaleNormal="80" zoomScalePageLayoutView="0" workbookViewId="0" topLeftCell="A4">
      <selection activeCell="D30" sqref="D3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6" t="s">
        <v>1338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ДИНАМИКА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7"/>
      <c r="C15" s="277"/>
      <c r="D15" s="278"/>
      <c r="E15" s="597"/>
    </row>
    <row r="16" spans="1:5" s="545" customFormat="1" ht="15.75">
      <c r="A16" s="590"/>
      <c r="B16" s="279"/>
      <c r="C16" s="277"/>
      <c r="D16" s="278"/>
      <c r="E16" s="597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9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7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9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7"/>
      <c r="C29" s="277"/>
      <c r="D29" s="280"/>
      <c r="E29" s="598"/>
    </row>
    <row r="30" spans="1:5" s="545" customFormat="1" ht="15.75">
      <c r="A30" s="590"/>
      <c r="B30" s="277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s="545" customFormat="1" ht="15.75">
      <c r="A34" s="590"/>
      <c r="B34" s="279"/>
      <c r="C34" s="277"/>
      <c r="D34" s="280"/>
      <c r="E34" s="598"/>
    </row>
    <row r="35" spans="1:5" s="545" customFormat="1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  <row r="61" spans="1:5" ht="15.75">
      <c r="A61" s="590"/>
      <c r="B61" s="279"/>
      <c r="C61" s="277"/>
      <c r="D61" s="280"/>
      <c r="E61" s="598"/>
    </row>
    <row r="62" spans="1:5" ht="15.75">
      <c r="A62" s="590"/>
      <c r="B62" s="279"/>
      <c r="C62" s="277"/>
      <c r="D62" s="280"/>
      <c r="E62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2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1411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ДИНАМИКА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45008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1412</v>
      </c>
      <c r="C9" s="587" t="s">
        <v>1415</v>
      </c>
      <c r="D9" s="587" t="s">
        <v>1416</v>
      </c>
      <c r="E9" s="587" t="s">
        <v>1413</v>
      </c>
      <c r="F9" s="587" t="s">
        <v>1414</v>
      </c>
      <c r="G9" s="587" t="s">
        <v>1417</v>
      </c>
      <c r="H9" s="587" t="s">
        <v>1418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1403</v>
      </c>
      <c r="B1" s="310"/>
      <c r="D1" s="319" t="s">
        <v>1408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1425</v>
      </c>
      <c r="H2" s="317"/>
      <c r="J2" s="310" t="s">
        <v>1409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1404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1405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1406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1407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1334</v>
      </c>
      <c r="B38" s="314" t="s">
        <v>1340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1335</v>
      </c>
      <c r="B39" s="314" t="s">
        <v>1341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1336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26" sqref="F2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1342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ДИНАМИКА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1421</v>
      </c>
      <c r="C8" s="336" t="s">
        <v>1343</v>
      </c>
      <c r="D8" s="337"/>
      <c r="E8" s="337"/>
      <c r="F8" s="337"/>
    </row>
    <row r="9" spans="2:6" ht="15.75">
      <c r="B9" s="338"/>
      <c r="C9" s="339" t="s">
        <v>1344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1345</v>
      </c>
      <c r="D11" s="347">
        <f>'1-SB'!C47</f>
        <v>4417913</v>
      </c>
      <c r="E11" s="348">
        <f>'1-SB'!D47</f>
        <v>3904406</v>
      </c>
      <c r="F11" s="346"/>
    </row>
    <row r="12" spans="2:6" ht="15.75">
      <c r="B12" s="342"/>
      <c r="C12" s="342" t="s">
        <v>1346</v>
      </c>
      <c r="D12" s="347">
        <f>'1-SB'!G47</f>
        <v>4417913</v>
      </c>
      <c r="E12" s="348">
        <f>'1-SB'!H47</f>
        <v>3904406</v>
      </c>
      <c r="F12" s="346"/>
    </row>
    <row r="13" spans="2:6" ht="15.75">
      <c r="B13" s="342"/>
      <c r="C13" s="349" t="s">
        <v>1347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1422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1348</v>
      </c>
      <c r="D17" s="341"/>
      <c r="E17" s="341"/>
      <c r="F17" s="341"/>
    </row>
    <row r="18" spans="2:6" ht="15.75">
      <c r="B18" s="342"/>
      <c r="C18" s="343"/>
      <c r="D18" s="344" t="s">
        <v>1349</v>
      </c>
      <c r="E18" s="344" t="s">
        <v>1350</v>
      </c>
      <c r="F18" s="353" t="s">
        <v>1347</v>
      </c>
    </row>
    <row r="19" spans="2:6" ht="15.75">
      <c r="B19" s="342"/>
      <c r="C19" s="342" t="s">
        <v>1351</v>
      </c>
      <c r="D19" s="347">
        <f>'3-OPP'!E39</f>
        <v>1244811</v>
      </c>
      <c r="E19" s="347">
        <f>'1-SB'!C25</f>
        <v>1244811</v>
      </c>
      <c r="F19" s="354">
        <f>D19-E19</f>
        <v>0</v>
      </c>
    </row>
    <row r="20" spans="2:6" ht="15.75">
      <c r="B20" s="355"/>
      <c r="C20" s="356" t="s">
        <v>1352</v>
      </c>
      <c r="D20" s="357">
        <f>'3-OPP'!E40</f>
        <v>1244811</v>
      </c>
      <c r="E20" s="357">
        <f>'1-SB'!C22</f>
        <v>1244811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1423</v>
      </c>
      <c r="C23" s="336" t="s">
        <v>1353</v>
      </c>
      <c r="D23" s="337"/>
      <c r="E23" s="337"/>
      <c r="F23" s="337"/>
    </row>
    <row r="24" spans="2:6" ht="15.75">
      <c r="B24" s="338"/>
      <c r="C24" s="352" t="s">
        <v>1354</v>
      </c>
      <c r="D24" s="341"/>
      <c r="E24" s="341"/>
      <c r="F24" s="341"/>
    </row>
    <row r="25" spans="2:6" ht="15.75">
      <c r="B25" s="342"/>
      <c r="C25" s="343"/>
      <c r="D25" s="344" t="s">
        <v>1355</v>
      </c>
      <c r="E25" s="344" t="s">
        <v>1350</v>
      </c>
      <c r="F25" s="353" t="s">
        <v>1347</v>
      </c>
    </row>
    <row r="26" spans="2:6" ht="15.75">
      <c r="B26" s="342"/>
      <c r="C26" s="359" t="s">
        <v>45</v>
      </c>
      <c r="D26" s="360">
        <f>'4-OSK'!C36</f>
        <v>4103458</v>
      </c>
      <c r="E26" s="361">
        <f>'1-SB'!G11</f>
        <v>4103458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264336</v>
      </c>
      <c r="E27" s="361">
        <f>'1-SB'!G16</f>
        <v>264336</v>
      </c>
      <c r="F27" s="362">
        <f>D27-E27</f>
        <v>0</v>
      </c>
    </row>
    <row r="28" spans="2:6" ht="15.75">
      <c r="B28" s="342"/>
      <c r="C28" s="342" t="s">
        <v>1356</v>
      </c>
      <c r="D28" s="361">
        <f>'4-OSK'!G36</f>
        <v>413874</v>
      </c>
      <c r="E28" s="361">
        <f>'1-SB'!G19+'1-SB'!G21</f>
        <v>413874</v>
      </c>
      <c r="F28" s="362">
        <f>D28-E28</f>
        <v>0</v>
      </c>
    </row>
    <row r="29" spans="2:6" ht="15.75">
      <c r="B29" s="342"/>
      <c r="C29" s="342" t="s">
        <v>1357</v>
      </c>
      <c r="D29" s="361">
        <f>'4-OSK'!H36</f>
        <v>-371715</v>
      </c>
      <c r="E29" s="361">
        <f>'1-SB'!G20+'1-SB'!G22</f>
        <v>-371715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4409953</v>
      </c>
      <c r="E30" s="363">
        <f>'1-SB'!G24</f>
        <v>4409953</v>
      </c>
      <c r="F30" s="364">
        <f>D30-E30</f>
        <v>0</v>
      </c>
    </row>
    <row r="33" spans="2:6" ht="15.75">
      <c r="B33" s="365" t="s">
        <v>1433</v>
      </c>
      <c r="C33" s="366"/>
      <c r="D33" s="366"/>
      <c r="E33" s="366"/>
      <c r="F33" s="366"/>
    </row>
    <row r="34" spans="2:6" ht="15.75">
      <c r="B34" s="342"/>
      <c r="C34" s="343"/>
      <c r="D34" s="370" t="s">
        <v>1429</v>
      </c>
      <c r="E34" s="370" t="s">
        <v>1358</v>
      </c>
      <c r="F34" s="353" t="s">
        <v>1347</v>
      </c>
    </row>
    <row r="35" spans="2:6" ht="31.5">
      <c r="B35" s="342"/>
      <c r="C35" s="371" t="s">
        <v>1434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1374</v>
      </c>
      <c r="E37" s="370" t="s">
        <v>1358</v>
      </c>
      <c r="F37" s="353" t="s">
        <v>1347</v>
      </c>
    </row>
    <row r="38" spans="2:6" ht="15.75">
      <c r="B38" s="342"/>
      <c r="C38" s="356" t="s">
        <v>1359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1374</v>
      </c>
      <c r="E40" s="370" t="s">
        <v>1358</v>
      </c>
      <c r="F40" s="353" t="s">
        <v>1347</v>
      </c>
    </row>
    <row r="41" spans="2:6" ht="15.75">
      <c r="B41" s="342"/>
      <c r="C41" s="356" t="s">
        <v>1430</v>
      </c>
      <c r="D41" s="357">
        <f>'7-RP'!C25</f>
        <v>0</v>
      </c>
      <c r="E41" s="357">
        <f>'1-SB'!C43</f>
        <v>1303</v>
      </c>
      <c r="F41" s="364">
        <f>D41-E41</f>
        <v>-1303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1374</v>
      </c>
      <c r="E43" s="370" t="s">
        <v>1358</v>
      </c>
      <c r="F43" s="353" t="s">
        <v>1347</v>
      </c>
    </row>
    <row r="44" spans="2:6" ht="15.75">
      <c r="B44" s="342"/>
      <c r="C44" s="356" t="s">
        <v>1431</v>
      </c>
      <c r="D44" s="357">
        <f>'7-RP'!C46</f>
        <v>0</v>
      </c>
      <c r="E44" s="357">
        <f>'1-SB'!G40</f>
        <v>7960</v>
      </c>
      <c r="F44" s="364">
        <f>D44-E44</f>
        <v>-7960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1375</v>
      </c>
      <c r="E46" s="370" t="s">
        <v>1358</v>
      </c>
      <c r="F46" s="353" t="s">
        <v>1347</v>
      </c>
    </row>
    <row r="47" spans="2:6" ht="15.75">
      <c r="B47" s="342"/>
      <c r="C47" s="356" t="s">
        <v>1432</v>
      </c>
      <c r="D47" s="357">
        <f>'8-FI'!U264</f>
        <v>0</v>
      </c>
      <c r="E47" s="357">
        <f>'1-SB'!C16+'1-SB'!C37</f>
        <v>3171799</v>
      </c>
      <c r="F47" s="364">
        <f>D47-E47</f>
        <v>-3171799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1376</v>
      </c>
      <c r="E49" s="370" t="s">
        <v>1358</v>
      </c>
      <c r="F49" s="353" t="s">
        <v>1347</v>
      </c>
    </row>
    <row r="50" spans="2:6" ht="15.75">
      <c r="B50" s="342"/>
      <c r="C50" s="356" t="s">
        <v>1435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Динамика</v>
      </c>
      <c r="B3" s="387" t="str">
        <f aca="true" t="shared" si="1" ref="B3:B34">dfRG</f>
        <v>РГ-05-1659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Динамика</v>
      </c>
      <c r="B4" s="387" t="str">
        <f t="shared" si="1"/>
        <v>РГ-05-1659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Динамика</v>
      </c>
      <c r="B5" s="387" t="str">
        <f t="shared" si="1"/>
        <v>РГ-05-1659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Динамика</v>
      </c>
      <c r="B6" s="387" t="str">
        <f t="shared" si="1"/>
        <v>РГ-05-1659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Динамика</v>
      </c>
      <c r="B7" s="387" t="str">
        <f t="shared" si="1"/>
        <v>РГ-05-1659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Динамика</v>
      </c>
      <c r="B8" s="387" t="str">
        <f t="shared" si="1"/>
        <v>РГ-05-1659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Динамика</v>
      </c>
      <c r="B9" s="387" t="str">
        <f t="shared" si="1"/>
        <v>РГ-05-1659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Динамика</v>
      </c>
      <c r="B10" s="387" t="str">
        <f t="shared" si="1"/>
        <v>РГ-05-1659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Динамика</v>
      </c>
      <c r="B11" s="387" t="str">
        <f t="shared" si="1"/>
        <v>РГ-05-1659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Динамика</v>
      </c>
      <c r="B12" s="387" t="str">
        <f t="shared" si="1"/>
        <v>РГ-05-1659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Динамика</v>
      </c>
      <c r="B13" s="387" t="str">
        <f t="shared" si="1"/>
        <v>РГ-05-1659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Динамика</v>
      </c>
      <c r="B14" s="387" t="str">
        <f t="shared" si="1"/>
        <v>РГ-05-1659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Динамика</v>
      </c>
      <c r="B15" s="387" t="str">
        <f t="shared" si="1"/>
        <v>РГ-05-1659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1244811</v>
      </c>
    </row>
    <row r="16" spans="1:7" ht="15.75">
      <c r="A16" s="386" t="str">
        <f t="shared" si="0"/>
        <v>ДФ ДСК Динамика</v>
      </c>
      <c r="B16" s="387" t="str">
        <f t="shared" si="1"/>
        <v>РГ-05-1659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Динамика</v>
      </c>
      <c r="B17" s="387" t="str">
        <f t="shared" si="1"/>
        <v>РГ-05-1659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Динамика</v>
      </c>
      <c r="B18" s="387" t="str">
        <f t="shared" si="1"/>
        <v>РГ-05-1659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1244811</v>
      </c>
    </row>
    <row r="19" spans="1:7" ht="15.75">
      <c r="A19" s="386" t="str">
        <f t="shared" si="0"/>
        <v>ДФ ДСК Динамика</v>
      </c>
      <c r="B19" s="387" t="str">
        <f t="shared" si="1"/>
        <v>РГ-05-1659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Динамика</v>
      </c>
      <c r="B20" s="387" t="str">
        <f t="shared" si="1"/>
        <v>РГ-05-1659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351933</v>
      </c>
    </row>
    <row r="21" spans="1:7" ht="15.75">
      <c r="A21" s="386" t="str">
        <f t="shared" si="0"/>
        <v>ДФ ДСК Динамика</v>
      </c>
      <c r="B21" s="387" t="str">
        <f t="shared" si="1"/>
        <v>РГ-05-1659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152860</v>
      </c>
    </row>
    <row r="22" spans="1:7" ht="15.75">
      <c r="A22" s="386" t="str">
        <f t="shared" si="0"/>
        <v>ДФ ДСК Динамика</v>
      </c>
      <c r="B22" s="387" t="str">
        <f t="shared" si="1"/>
        <v>РГ-05-1659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Динамика</v>
      </c>
      <c r="B23" s="387" t="str">
        <f t="shared" si="1"/>
        <v>РГ-05-1659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199073</v>
      </c>
    </row>
    <row r="24" spans="1:7" ht="15.75">
      <c r="A24" s="386" t="str">
        <f t="shared" si="0"/>
        <v>ДФ ДСК Динамика</v>
      </c>
      <c r="B24" s="387" t="str">
        <f t="shared" si="1"/>
        <v>РГ-05-1659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Динамика</v>
      </c>
      <c r="B25" s="387" t="str">
        <f t="shared" si="1"/>
        <v>РГ-05-1659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Динамика</v>
      </c>
      <c r="B26" s="387" t="str">
        <f t="shared" si="1"/>
        <v>РГ-05-1659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2819866</v>
      </c>
    </row>
    <row r="27" spans="1:7" ht="15.75">
      <c r="A27" s="386" t="str">
        <f t="shared" si="0"/>
        <v>ДФ ДСК Динамика</v>
      </c>
      <c r="B27" s="387" t="str">
        <f t="shared" si="1"/>
        <v>РГ-05-1659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Динамика</v>
      </c>
      <c r="B28" s="387" t="str">
        <f t="shared" si="1"/>
        <v>РГ-05-1659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Динамика</v>
      </c>
      <c r="B29" s="387" t="str">
        <f t="shared" si="1"/>
        <v>РГ-05-1659</v>
      </c>
      <c r="C29" s="388">
        <f t="shared" si="2"/>
        <v>44926</v>
      </c>
      <c r="D29" s="401" t="s">
        <v>186</v>
      </c>
      <c r="E29" s="402" t="s">
        <v>1456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Динамика</v>
      </c>
      <c r="B30" s="387" t="str">
        <f t="shared" si="1"/>
        <v>РГ-05-1659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3171799</v>
      </c>
    </row>
    <row r="31" spans="1:7" ht="15.75">
      <c r="A31" s="386" t="str">
        <f t="shared" si="0"/>
        <v>ДФ ДСК Динамика</v>
      </c>
      <c r="B31" s="387" t="str">
        <f t="shared" si="1"/>
        <v>РГ-05-1659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Динамика</v>
      </c>
      <c r="B32" s="387" t="str">
        <f t="shared" si="1"/>
        <v>РГ-05-1659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918</v>
      </c>
    </row>
    <row r="33" spans="1:7" ht="15.75">
      <c r="A33" s="386" t="str">
        <f t="shared" si="0"/>
        <v>ДФ ДСК Динамика</v>
      </c>
      <c r="B33" s="387" t="str">
        <f t="shared" si="1"/>
        <v>РГ-05-1659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Динамика</v>
      </c>
      <c r="B34" s="387" t="str">
        <f t="shared" si="1"/>
        <v>РГ-05-1659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Динамика</v>
      </c>
      <c r="B35" s="387" t="str">
        <f aca="true" t="shared" si="4" ref="B35:B58">dfRG</f>
        <v>РГ-05-1659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385</v>
      </c>
    </row>
    <row r="36" spans="1:7" ht="15.75">
      <c r="A36" s="386" t="str">
        <f t="shared" si="3"/>
        <v>ДФ ДСК Динамика</v>
      </c>
      <c r="B36" s="387" t="str">
        <f t="shared" si="4"/>
        <v>РГ-05-1659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1303</v>
      </c>
    </row>
    <row r="37" spans="1:7" ht="15.75">
      <c r="A37" s="386" t="str">
        <f t="shared" si="3"/>
        <v>ДФ ДСК Динамика</v>
      </c>
      <c r="B37" s="387" t="str">
        <f t="shared" si="4"/>
        <v>РГ-05-1659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Динамика</v>
      </c>
      <c r="B38" s="387" t="str">
        <f t="shared" si="4"/>
        <v>РГ-05-1659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4417913</v>
      </c>
    </row>
    <row r="39" spans="1:7" ht="15.75">
      <c r="A39" s="386" t="str">
        <f t="shared" si="3"/>
        <v>ДФ ДСК Динамика</v>
      </c>
      <c r="B39" s="387" t="str">
        <f t="shared" si="4"/>
        <v>РГ-05-1659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4417913</v>
      </c>
    </row>
    <row r="40" spans="1:7" ht="15.75">
      <c r="A40" s="405" t="str">
        <f t="shared" si="3"/>
        <v>ДФ ДСК Динамика</v>
      </c>
      <c r="B40" s="406" t="str">
        <f t="shared" si="4"/>
        <v>РГ-05-1659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Динамика</v>
      </c>
      <c r="B41" s="406" t="str">
        <f t="shared" si="4"/>
        <v>РГ-05-1659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4103458</v>
      </c>
    </row>
    <row r="42" spans="1:7" ht="15.75">
      <c r="A42" s="405" t="str">
        <f t="shared" si="3"/>
        <v>ДФ ДСК Динамика</v>
      </c>
      <c r="B42" s="406" t="str">
        <f t="shared" si="4"/>
        <v>РГ-05-1659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Динамика</v>
      </c>
      <c r="B43" s="406" t="str">
        <f t="shared" si="4"/>
        <v>РГ-05-1659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264336</v>
      </c>
    </row>
    <row r="44" spans="1:7" ht="15.75">
      <c r="A44" s="405" t="str">
        <f t="shared" si="3"/>
        <v>ДФ ДСК Динамика</v>
      </c>
      <c r="B44" s="406" t="str">
        <f t="shared" si="4"/>
        <v>РГ-05-1659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Динамика</v>
      </c>
      <c r="B45" s="406" t="str">
        <f t="shared" si="4"/>
        <v>РГ-05-1659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Динамика</v>
      </c>
      <c r="B46" s="406" t="str">
        <f t="shared" si="4"/>
        <v>РГ-05-1659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264336</v>
      </c>
    </row>
    <row r="47" spans="1:7" ht="15.75">
      <c r="A47" s="405" t="str">
        <f t="shared" si="3"/>
        <v>ДФ ДСК Динамика</v>
      </c>
      <c r="B47" s="406" t="str">
        <f t="shared" si="4"/>
        <v>РГ-05-1659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Динамика</v>
      </c>
      <c r="B48" s="406" t="str">
        <f t="shared" si="4"/>
        <v>РГ-05-1659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296320</v>
      </c>
    </row>
    <row r="49" spans="1:7" ht="15.75">
      <c r="A49" s="405" t="str">
        <f t="shared" si="3"/>
        <v>ДФ ДСК Динамика</v>
      </c>
      <c r="B49" s="406" t="str">
        <f t="shared" si="4"/>
        <v>РГ-05-1659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413874</v>
      </c>
    </row>
    <row r="50" spans="1:7" ht="15.75">
      <c r="A50" s="405" t="str">
        <f t="shared" si="3"/>
        <v>ДФ ДСК Динамика</v>
      </c>
      <c r="B50" s="406" t="str">
        <f t="shared" si="4"/>
        <v>РГ-05-1659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-117554</v>
      </c>
    </row>
    <row r="51" spans="1:7" ht="15.75">
      <c r="A51" s="405" t="str">
        <f t="shared" si="3"/>
        <v>ДФ ДСК Динамика</v>
      </c>
      <c r="B51" s="406" t="str">
        <f t="shared" si="4"/>
        <v>РГ-05-1659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Динамика</v>
      </c>
      <c r="B52" s="406" t="str">
        <f t="shared" si="4"/>
        <v>РГ-05-1659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-254161</v>
      </c>
    </row>
    <row r="53" spans="1:7" ht="15.75">
      <c r="A53" s="405" t="str">
        <f t="shared" si="3"/>
        <v>ДФ ДСК Динамика</v>
      </c>
      <c r="B53" s="406" t="str">
        <f t="shared" si="4"/>
        <v>РГ-05-1659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42159</v>
      </c>
    </row>
    <row r="54" spans="1:7" ht="15.75">
      <c r="A54" s="405" t="str">
        <f t="shared" si="3"/>
        <v>ДФ ДСК Динамика</v>
      </c>
      <c r="B54" s="406" t="str">
        <f t="shared" si="4"/>
        <v>РГ-05-1659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4409953</v>
      </c>
    </row>
    <row r="55" spans="1:7" ht="15.75">
      <c r="A55" s="405" t="str">
        <f t="shared" si="3"/>
        <v>ДФ ДСК Динамика</v>
      </c>
      <c r="B55" s="406" t="str">
        <f t="shared" si="4"/>
        <v>РГ-05-1659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Динамика</v>
      </c>
      <c r="B56" s="406" t="str">
        <f t="shared" si="4"/>
        <v>РГ-05-1659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Динамика</v>
      </c>
      <c r="B57" s="406" t="str">
        <f t="shared" si="4"/>
        <v>РГ-05-1659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7960</v>
      </c>
    </row>
    <row r="58" spans="1:7" ht="15.75">
      <c r="A58" s="405" t="str">
        <f t="shared" si="3"/>
        <v>ДФ ДСК Динамика</v>
      </c>
      <c r="B58" s="406" t="str">
        <f t="shared" si="4"/>
        <v>РГ-05-1659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390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7570</v>
      </c>
    </row>
    <row r="60" spans="1:7" ht="15.75">
      <c r="A60" s="405" t="str">
        <f aca="true" t="shared" si="6" ref="A60:A81">dfName</f>
        <v>ДФ ДСК Динамика</v>
      </c>
      <c r="B60" s="406" t="str">
        <f aca="true" t="shared" si="7" ref="B60:B81">dfRG</f>
        <v>РГ-05-1659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Динамика</v>
      </c>
      <c r="B61" s="406" t="str">
        <f t="shared" si="7"/>
        <v>РГ-05-1659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Динамика</v>
      </c>
      <c r="B62" s="406" t="str">
        <f t="shared" si="7"/>
        <v>РГ-05-1659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Динамика</v>
      </c>
      <c r="B63" s="406" t="str">
        <f t="shared" si="7"/>
        <v>РГ-05-1659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Динамика</v>
      </c>
      <c r="B64" s="406" t="str">
        <f t="shared" si="7"/>
        <v>РГ-05-1659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Динамика</v>
      </c>
      <c r="B65" s="406" t="str">
        <f t="shared" si="7"/>
        <v>РГ-05-1659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Динамика</v>
      </c>
      <c r="B66" s="406" t="str">
        <f t="shared" si="7"/>
        <v>РГ-05-1659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Динамика</v>
      </c>
      <c r="B67" s="406" t="str">
        <f t="shared" si="7"/>
        <v>РГ-05-1659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Динамика</v>
      </c>
      <c r="B68" s="406" t="str">
        <f t="shared" si="7"/>
        <v>РГ-05-1659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Динамика</v>
      </c>
      <c r="B69" s="406" t="str">
        <f t="shared" si="7"/>
        <v>РГ-05-1659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7960</v>
      </c>
    </row>
    <row r="70" spans="1:7" ht="15.75">
      <c r="A70" s="405" t="str">
        <f t="shared" si="6"/>
        <v>ДФ ДСК Динамика</v>
      </c>
      <c r="B70" s="406" t="str">
        <f t="shared" si="7"/>
        <v>РГ-05-1659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4417913</v>
      </c>
    </row>
    <row r="71" spans="1:7" ht="15.75">
      <c r="A71" s="423" t="str">
        <f t="shared" si="6"/>
        <v>ДФ ДСК Динамика</v>
      </c>
      <c r="B71" s="424" t="str">
        <f t="shared" si="7"/>
        <v>РГ-05-1659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Динамика</v>
      </c>
      <c r="B72" s="424" t="str">
        <f t="shared" si="7"/>
        <v>РГ-05-1659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Динамика</v>
      </c>
      <c r="B73" s="424" t="str">
        <f t="shared" si="7"/>
        <v>РГ-05-1659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5423</v>
      </c>
    </row>
    <row r="74" spans="1:7" ht="31.5">
      <c r="A74" s="423" t="str">
        <f t="shared" si="6"/>
        <v>ДФ ДСК Динамика</v>
      </c>
      <c r="B74" s="424" t="str">
        <f t="shared" si="7"/>
        <v>РГ-05-1659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33911</v>
      </c>
    </row>
    <row r="75" spans="1:7" ht="31.5">
      <c r="A75" s="423" t="str">
        <f t="shared" si="6"/>
        <v>ДФ ДСК Динамика</v>
      </c>
      <c r="B75" s="424" t="str">
        <f t="shared" si="7"/>
        <v>РГ-05-1659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4626544</v>
      </c>
    </row>
    <row r="76" spans="1:7" ht="15.75">
      <c r="A76" s="423" t="str">
        <f t="shared" si="6"/>
        <v>ДФ ДСК Динамика</v>
      </c>
      <c r="B76" s="424" t="str">
        <f t="shared" si="7"/>
        <v>РГ-05-1659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97336</v>
      </c>
    </row>
    <row r="77" spans="1:7" ht="15.75">
      <c r="A77" s="423" t="str">
        <f t="shared" si="6"/>
        <v>ДФ ДСК Динамика</v>
      </c>
      <c r="B77" s="424" t="str">
        <f t="shared" si="7"/>
        <v>РГ-05-1659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2985</v>
      </c>
    </row>
    <row r="78" spans="1:7" ht="15.75">
      <c r="A78" s="423" t="str">
        <f t="shared" si="6"/>
        <v>ДФ ДСК Динамика</v>
      </c>
      <c r="B78" s="424" t="str">
        <f t="shared" si="7"/>
        <v>РГ-05-1659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4766199</v>
      </c>
    </row>
    <row r="79" spans="1:7" ht="15.75">
      <c r="A79" s="423" t="str">
        <f t="shared" si="6"/>
        <v>ДФ ДСК Динамика</v>
      </c>
      <c r="B79" s="424" t="str">
        <f t="shared" si="7"/>
        <v>РГ-05-1659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Динамика</v>
      </c>
      <c r="B80" s="424" t="str">
        <f t="shared" si="7"/>
        <v>РГ-05-1659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Динамика</v>
      </c>
      <c r="B81" s="424" t="str">
        <f t="shared" si="7"/>
        <v>РГ-05-1659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96182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Динамика</v>
      </c>
      <c r="B83" s="424" t="str">
        <f aca="true" t="shared" si="10" ref="B83:B109">dfRG</f>
        <v>РГ-05-1659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Динамика</v>
      </c>
      <c r="B84" s="424" t="str">
        <f t="shared" si="10"/>
        <v>РГ-05-1659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Динамика</v>
      </c>
      <c r="B85" s="424" t="str">
        <f t="shared" si="10"/>
        <v>РГ-05-1659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96182</v>
      </c>
    </row>
    <row r="86" spans="1:7" ht="15.75">
      <c r="A86" s="423" t="str">
        <f t="shared" si="9"/>
        <v>ДФ ДСК Динамика</v>
      </c>
      <c r="B86" s="424" t="str">
        <f t="shared" si="10"/>
        <v>РГ-05-1659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4862381</v>
      </c>
    </row>
    <row r="87" spans="1:7" ht="15.75">
      <c r="A87" s="423" t="str">
        <f t="shared" si="9"/>
        <v>ДФ ДСК Динамика</v>
      </c>
      <c r="B87" s="424" t="str">
        <f t="shared" si="10"/>
        <v>РГ-05-1659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Динамика</v>
      </c>
      <c r="B88" s="424" t="str">
        <f t="shared" si="10"/>
        <v>РГ-05-1659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Динамика</v>
      </c>
      <c r="B89" s="424" t="str">
        <f t="shared" si="10"/>
        <v>РГ-05-1659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Динамика</v>
      </c>
      <c r="B90" s="424" t="str">
        <f t="shared" si="10"/>
        <v>РГ-05-1659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4862381</v>
      </c>
    </row>
    <row r="91" spans="1:7" ht="15.75">
      <c r="A91" s="434" t="str">
        <f t="shared" si="9"/>
        <v>ДФ ДСК Динамика</v>
      </c>
      <c r="B91" s="435" t="str">
        <f t="shared" si="10"/>
        <v>РГ-05-1659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Динамика</v>
      </c>
      <c r="B92" s="435" t="str">
        <f t="shared" si="10"/>
        <v>РГ-05-1659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Динамика</v>
      </c>
      <c r="B93" s="435" t="str">
        <f t="shared" si="10"/>
        <v>РГ-05-1659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9222</v>
      </c>
    </row>
    <row r="94" spans="1:7" ht="31.5">
      <c r="A94" s="434" t="str">
        <f t="shared" si="9"/>
        <v>ДФ ДСК Динамика</v>
      </c>
      <c r="B94" s="435" t="str">
        <f t="shared" si="10"/>
        <v>РГ-05-1659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5594</v>
      </c>
    </row>
    <row r="95" spans="1:7" ht="31.5">
      <c r="A95" s="434" t="str">
        <f t="shared" si="9"/>
        <v>ДФ ДСК Динамика</v>
      </c>
      <c r="B95" s="435" t="str">
        <f t="shared" si="10"/>
        <v>РГ-05-1659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4479266</v>
      </c>
    </row>
    <row r="96" spans="1:7" ht="15.75">
      <c r="A96" s="434" t="str">
        <f t="shared" si="9"/>
        <v>ДФ ДСК Динамика</v>
      </c>
      <c r="B96" s="435" t="str">
        <f t="shared" si="10"/>
        <v>РГ-05-1659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110208</v>
      </c>
    </row>
    <row r="97" spans="1:7" ht="15.75">
      <c r="A97" s="434" t="str">
        <f t="shared" si="9"/>
        <v>ДФ ДСК Динамика</v>
      </c>
      <c r="B97" s="435" t="str">
        <f t="shared" si="10"/>
        <v>РГ-05-1659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3839</v>
      </c>
    </row>
    <row r="98" spans="1:7" ht="15.75">
      <c r="A98" s="434" t="str">
        <f t="shared" si="9"/>
        <v>ДФ ДСК Динамика</v>
      </c>
      <c r="B98" s="435" t="str">
        <f t="shared" si="10"/>
        <v>РГ-05-1659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91</v>
      </c>
    </row>
    <row r="99" spans="1:7" ht="15.75">
      <c r="A99" s="434" t="str">
        <f t="shared" si="9"/>
        <v>ДФ ДСК Динамика</v>
      </c>
      <c r="B99" s="435" t="str">
        <f t="shared" si="10"/>
        <v>РГ-05-1659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4608220</v>
      </c>
    </row>
    <row r="100" spans="1:7" ht="15.75">
      <c r="A100" s="434" t="str">
        <f t="shared" si="9"/>
        <v>ДФ ДСК Динамика</v>
      </c>
      <c r="B100" s="435" t="str">
        <f t="shared" si="10"/>
        <v>РГ-05-1659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Динамика</v>
      </c>
      <c r="B101" s="435" t="str">
        <f t="shared" si="10"/>
        <v>РГ-05-1659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Динамика</v>
      </c>
      <c r="B102" s="435" t="str">
        <f t="shared" si="10"/>
        <v>РГ-05-1659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4608220</v>
      </c>
    </row>
    <row r="103" spans="1:7" ht="15.75">
      <c r="A103" s="434" t="str">
        <f t="shared" si="9"/>
        <v>ДФ ДСК Динамика</v>
      </c>
      <c r="B103" s="435" t="str">
        <f t="shared" si="10"/>
        <v>РГ-05-1659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254161</v>
      </c>
    </row>
    <row r="104" spans="1:7" ht="15.75">
      <c r="A104" s="434" t="str">
        <f t="shared" si="9"/>
        <v>ДФ ДСК Динамика</v>
      </c>
      <c r="B104" s="435" t="str">
        <f t="shared" si="10"/>
        <v>РГ-05-1659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Динамика</v>
      </c>
      <c r="B105" s="435" t="str">
        <f t="shared" si="10"/>
        <v>РГ-05-1659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254161</v>
      </c>
    </row>
    <row r="106" spans="1:7" ht="15.75">
      <c r="A106" s="434" t="str">
        <f t="shared" si="9"/>
        <v>ДФ ДСК Динамика</v>
      </c>
      <c r="B106" s="435" t="str">
        <f t="shared" si="10"/>
        <v>РГ-05-1659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4862381</v>
      </c>
    </row>
    <row r="107" spans="1:7" ht="15.75">
      <c r="A107" s="446" t="str">
        <f t="shared" si="9"/>
        <v>ДФ ДСК Динамика</v>
      </c>
      <c r="B107" s="447" t="str">
        <f t="shared" si="10"/>
        <v>РГ-05-1659</v>
      </c>
      <c r="C107" s="448">
        <f t="shared" si="11"/>
        <v>44926</v>
      </c>
      <c r="D107" s="449"/>
      <c r="E107" s="450" t="s">
        <v>986</v>
      </c>
      <c r="F107" s="447" t="s">
        <v>1360</v>
      </c>
      <c r="G107" s="451">
        <f>'3-OPP'!E12</f>
        <v>0</v>
      </c>
    </row>
    <row r="108" spans="1:7" ht="31.5">
      <c r="A108" s="446" t="str">
        <f t="shared" si="9"/>
        <v>ДФ ДСК Динамика</v>
      </c>
      <c r="B108" s="447" t="str">
        <f t="shared" si="10"/>
        <v>РГ-05-1659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1360</v>
      </c>
      <c r="G108" s="451">
        <f>'3-OPP'!E13</f>
        <v>843376</v>
      </c>
    </row>
    <row r="109" spans="1:7" ht="31.5">
      <c r="A109" s="446" t="str">
        <f t="shared" si="9"/>
        <v>ДФ ДСК Динамика</v>
      </c>
      <c r="B109" s="447" t="str">
        <f t="shared" si="10"/>
        <v>РГ-05-1659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1360</v>
      </c>
      <c r="G109" s="451">
        <f>'3-OPP'!E14</f>
        <v>0</v>
      </c>
    </row>
    <row r="110" spans="1:7" ht="15.75">
      <c r="A110" s="446" t="str">
        <f aca="true" t="shared" si="12" ref="A110:A141">dfName</f>
        <v>ДФ ДСК Динамика</v>
      </c>
      <c r="B110" s="447" t="str">
        <f aca="true" t="shared" si="13" ref="B110:B141">dfRG</f>
        <v>РГ-05-1659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1360</v>
      </c>
      <c r="G110" s="451">
        <f>'3-OPP'!E15</f>
        <v>0</v>
      </c>
    </row>
    <row r="111" spans="1:7" ht="15.75">
      <c r="A111" s="446" t="str">
        <f t="shared" si="12"/>
        <v>ДФ ДСК Динамика</v>
      </c>
      <c r="B111" s="447" t="str">
        <f t="shared" si="13"/>
        <v>РГ-05-1659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1360</v>
      </c>
      <c r="G111" s="451">
        <f>'3-OPP'!E16</f>
        <v>0</v>
      </c>
    </row>
    <row r="112" spans="1:7" ht="15.75">
      <c r="A112" s="446" t="str">
        <f t="shared" si="12"/>
        <v>ДФ ДСК Динамика</v>
      </c>
      <c r="B112" s="447" t="str">
        <f t="shared" si="13"/>
        <v>РГ-05-1659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1360</v>
      </c>
      <c r="G112" s="451">
        <f>'3-OPP'!E17</f>
        <v>0</v>
      </c>
    </row>
    <row r="113" spans="1:7" ht="15.75">
      <c r="A113" s="446" t="str">
        <f t="shared" si="12"/>
        <v>ДФ ДСК Динамика</v>
      </c>
      <c r="B113" s="447" t="str">
        <f t="shared" si="13"/>
        <v>РГ-05-1659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1360</v>
      </c>
      <c r="G113" s="451">
        <f>'3-OPP'!E18</f>
        <v>0</v>
      </c>
    </row>
    <row r="114" spans="1:7" ht="31.5">
      <c r="A114" s="446" t="str">
        <f t="shared" si="12"/>
        <v>ДФ ДСК Динамика</v>
      </c>
      <c r="B114" s="447" t="str">
        <f t="shared" si="13"/>
        <v>РГ-05-1659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1360</v>
      </c>
      <c r="G114" s="451">
        <f>'3-OPP'!E19</f>
        <v>843376</v>
      </c>
    </row>
    <row r="115" spans="1:7" ht="15.75">
      <c r="A115" s="446" t="str">
        <f t="shared" si="12"/>
        <v>ДФ ДСК Динамика</v>
      </c>
      <c r="B115" s="447" t="str">
        <f t="shared" si="13"/>
        <v>РГ-05-1659</v>
      </c>
      <c r="C115" s="448">
        <f t="shared" si="14"/>
        <v>44926</v>
      </c>
      <c r="D115" s="449"/>
      <c r="E115" s="450" t="s">
        <v>123</v>
      </c>
      <c r="F115" s="447" t="s">
        <v>1360</v>
      </c>
      <c r="G115" s="451">
        <f>'3-OPP'!E20</f>
        <v>0</v>
      </c>
    </row>
    <row r="116" spans="1:7" ht="31.5">
      <c r="A116" s="446" t="str">
        <f t="shared" si="12"/>
        <v>ДФ ДСК Динамика</v>
      </c>
      <c r="B116" s="447" t="str">
        <f t="shared" si="13"/>
        <v>РГ-05-1659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1360</v>
      </c>
      <c r="G116" s="451">
        <f>'3-OPP'!E21</f>
        <v>-475988</v>
      </c>
    </row>
    <row r="117" spans="1:7" ht="31.5">
      <c r="A117" s="446" t="str">
        <f t="shared" si="12"/>
        <v>ДФ ДСК Динамика</v>
      </c>
      <c r="B117" s="447" t="str">
        <f t="shared" si="13"/>
        <v>РГ-05-1659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1360</v>
      </c>
      <c r="G117" s="451">
        <f>'3-OPP'!E22</f>
        <v>0</v>
      </c>
    </row>
    <row r="118" spans="1:7" ht="15.75">
      <c r="A118" s="446" t="str">
        <f t="shared" si="12"/>
        <v>ДФ ДСК Динамика</v>
      </c>
      <c r="B118" s="447" t="str">
        <f t="shared" si="13"/>
        <v>РГ-05-1659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1360</v>
      </c>
      <c r="G118" s="451">
        <f>'3-OPP'!E23</f>
        <v>-5323</v>
      </c>
    </row>
    <row r="119" spans="1:7" ht="15.75">
      <c r="A119" s="446" t="str">
        <f t="shared" si="12"/>
        <v>ДФ ДСК Динамика</v>
      </c>
      <c r="B119" s="447" t="str">
        <f t="shared" si="13"/>
        <v>РГ-05-1659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1360</v>
      </c>
      <c r="G119" s="451">
        <f>'3-OPP'!E24</f>
        <v>9594</v>
      </c>
    </row>
    <row r="120" spans="1:7" ht="15.75">
      <c r="A120" s="446" t="str">
        <f t="shared" si="12"/>
        <v>ДФ ДСК Динамика</v>
      </c>
      <c r="B120" s="447" t="str">
        <f t="shared" si="13"/>
        <v>РГ-05-1659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1360</v>
      </c>
      <c r="G120" s="451">
        <f>'3-OPP'!E25</f>
        <v>-164664</v>
      </c>
    </row>
    <row r="121" spans="1:7" ht="15.75">
      <c r="A121" s="446" t="str">
        <f t="shared" si="12"/>
        <v>ДФ ДСК Динамика</v>
      </c>
      <c r="B121" s="447" t="str">
        <f t="shared" si="13"/>
        <v>РГ-05-1659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1360</v>
      </c>
      <c r="G121" s="451">
        <f>'3-OPP'!E26</f>
        <v>-6432</v>
      </c>
    </row>
    <row r="122" spans="1:7" ht="15.75">
      <c r="A122" s="446" t="str">
        <f t="shared" si="12"/>
        <v>ДФ ДСК Динамика</v>
      </c>
      <c r="B122" s="447" t="str">
        <f t="shared" si="13"/>
        <v>РГ-05-1659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1360</v>
      </c>
      <c r="G122" s="451">
        <f>'3-OPP'!E27</f>
        <v>12704</v>
      </c>
    </row>
    <row r="123" spans="1:7" ht="15.75">
      <c r="A123" s="446" t="str">
        <f t="shared" si="12"/>
        <v>ДФ ДСК Динамика</v>
      </c>
      <c r="B123" s="447" t="str">
        <f t="shared" si="13"/>
        <v>РГ-05-1659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1360</v>
      </c>
      <c r="G123" s="451">
        <f>'3-OPP'!E28</f>
        <v>0</v>
      </c>
    </row>
    <row r="124" spans="1:7" ht="31.5">
      <c r="A124" s="446" t="str">
        <f t="shared" si="12"/>
        <v>ДФ ДСК Динамика</v>
      </c>
      <c r="B124" s="447" t="str">
        <f t="shared" si="13"/>
        <v>РГ-05-1659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1360</v>
      </c>
      <c r="G124" s="451">
        <f>'3-OPP'!E29</f>
        <v>-630109</v>
      </c>
    </row>
    <row r="125" spans="1:7" ht="15.75">
      <c r="A125" s="446" t="str">
        <f t="shared" si="12"/>
        <v>ДФ ДСК Динамика</v>
      </c>
      <c r="B125" s="447" t="str">
        <f t="shared" si="13"/>
        <v>РГ-05-1659</v>
      </c>
      <c r="C125" s="448">
        <f t="shared" si="14"/>
        <v>44926</v>
      </c>
      <c r="D125" s="449"/>
      <c r="E125" s="450" t="s">
        <v>124</v>
      </c>
      <c r="F125" s="447" t="s">
        <v>1360</v>
      </c>
      <c r="G125" s="451">
        <f>'3-OPP'!E30</f>
        <v>0</v>
      </c>
    </row>
    <row r="126" spans="1:7" ht="15.75">
      <c r="A126" s="446" t="str">
        <f t="shared" si="12"/>
        <v>ДФ ДСК Динамика</v>
      </c>
      <c r="B126" s="447" t="str">
        <f t="shared" si="13"/>
        <v>РГ-05-1659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1360</v>
      </c>
      <c r="G126" s="451">
        <f>'3-OPP'!E31</f>
        <v>0</v>
      </c>
    </row>
    <row r="127" spans="1:7" ht="15.75">
      <c r="A127" s="446" t="str">
        <f t="shared" si="12"/>
        <v>ДФ ДСК Динамика</v>
      </c>
      <c r="B127" s="447" t="str">
        <f t="shared" si="13"/>
        <v>РГ-05-1659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1360</v>
      </c>
      <c r="G127" s="451">
        <f>'3-OPP'!E32</f>
        <v>0</v>
      </c>
    </row>
    <row r="128" spans="1:7" ht="15.75">
      <c r="A128" s="446" t="str">
        <f t="shared" si="12"/>
        <v>ДФ ДСК Динамика</v>
      </c>
      <c r="B128" s="447" t="str">
        <f t="shared" si="13"/>
        <v>РГ-05-1659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1360</v>
      </c>
      <c r="G128" s="451">
        <f>'3-OPP'!E33</f>
        <v>0</v>
      </c>
    </row>
    <row r="129" spans="1:7" ht="15.75">
      <c r="A129" s="446" t="str">
        <f t="shared" si="12"/>
        <v>ДФ ДСК Динамика</v>
      </c>
      <c r="B129" s="447" t="str">
        <f t="shared" si="13"/>
        <v>РГ-05-1659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1360</v>
      </c>
      <c r="G129" s="451">
        <f>'3-OPP'!E34</f>
        <v>0</v>
      </c>
    </row>
    <row r="130" spans="1:7" ht="31.5">
      <c r="A130" s="446" t="str">
        <f t="shared" si="12"/>
        <v>ДФ ДСК Динамика</v>
      </c>
      <c r="B130" s="447" t="str">
        <f t="shared" si="13"/>
        <v>РГ-05-1659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1360</v>
      </c>
      <c r="G130" s="451">
        <f>'3-OPP'!E35</f>
        <v>-150</v>
      </c>
    </row>
    <row r="131" spans="1:7" ht="31.5">
      <c r="A131" s="446" t="str">
        <f t="shared" si="12"/>
        <v>ДФ ДСК Динамика</v>
      </c>
      <c r="B131" s="447" t="str">
        <f t="shared" si="13"/>
        <v>РГ-05-1659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1360</v>
      </c>
      <c r="G131" s="451">
        <f>'3-OPP'!E36</f>
        <v>-150</v>
      </c>
    </row>
    <row r="132" spans="1:7" ht="31.5">
      <c r="A132" s="446" t="str">
        <f t="shared" si="12"/>
        <v>ДФ ДСК Динамика</v>
      </c>
      <c r="B132" s="447" t="str">
        <f t="shared" si="13"/>
        <v>РГ-05-1659</v>
      </c>
      <c r="C132" s="448">
        <f t="shared" si="14"/>
        <v>44926</v>
      </c>
      <c r="D132" s="455" t="s">
        <v>852</v>
      </c>
      <c r="E132" s="450" t="s">
        <v>62</v>
      </c>
      <c r="F132" s="447" t="s">
        <v>1360</v>
      </c>
      <c r="G132" s="451">
        <f>'3-OPP'!E37</f>
        <v>213117</v>
      </c>
    </row>
    <row r="133" spans="1:7" ht="31.5">
      <c r="A133" s="446" t="str">
        <f t="shared" si="12"/>
        <v>ДФ ДСК Динамика</v>
      </c>
      <c r="B133" s="447" t="str">
        <f t="shared" si="13"/>
        <v>РГ-05-1659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1360</v>
      </c>
      <c r="G133" s="451">
        <f>'3-OPP'!E38</f>
        <v>1031694</v>
      </c>
    </row>
    <row r="134" spans="1:7" ht="31.5">
      <c r="A134" s="446" t="str">
        <f t="shared" si="12"/>
        <v>ДФ ДСК Динамика</v>
      </c>
      <c r="B134" s="447" t="str">
        <f t="shared" si="13"/>
        <v>РГ-05-1659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1360</v>
      </c>
      <c r="G134" s="451">
        <f>'3-OPP'!E39</f>
        <v>1244811</v>
      </c>
    </row>
    <row r="135" spans="1:7" ht="15.75">
      <c r="A135" s="446" t="str">
        <f t="shared" si="12"/>
        <v>ДФ ДСК Динамика</v>
      </c>
      <c r="B135" s="447" t="str">
        <f t="shared" si="13"/>
        <v>РГ-05-1659</v>
      </c>
      <c r="C135" s="448">
        <f t="shared" si="14"/>
        <v>44926</v>
      </c>
      <c r="D135" s="449" t="s">
        <v>855</v>
      </c>
      <c r="E135" s="453" t="s">
        <v>91</v>
      </c>
      <c r="F135" s="447" t="s">
        <v>1360</v>
      </c>
      <c r="G135" s="451">
        <f>'3-OPP'!E40</f>
        <v>1244811</v>
      </c>
    </row>
    <row r="136" spans="1:7" ht="31.5">
      <c r="A136" s="434" t="str">
        <f t="shared" si="12"/>
        <v>ДФ ДСК Динамика</v>
      </c>
      <c r="B136" s="435" t="str">
        <f t="shared" si="13"/>
        <v>РГ-05-1659</v>
      </c>
      <c r="C136" s="436">
        <f t="shared" si="14"/>
        <v>44926</v>
      </c>
      <c r="D136" s="456" t="s">
        <v>856</v>
      </c>
      <c r="E136" s="457" t="s">
        <v>95</v>
      </c>
      <c r="F136" s="435" t="s">
        <v>1361</v>
      </c>
      <c r="G136" s="439">
        <f>'4-OSK'!I13</f>
        <v>2378400</v>
      </c>
    </row>
    <row r="137" spans="1:7" ht="31.5">
      <c r="A137" s="434" t="str">
        <f t="shared" si="12"/>
        <v>ДФ ДСК Динамика</v>
      </c>
      <c r="B137" s="435" t="str">
        <f t="shared" si="13"/>
        <v>РГ-05-1659</v>
      </c>
      <c r="C137" s="436">
        <f t="shared" si="14"/>
        <v>44926</v>
      </c>
      <c r="D137" s="456" t="s">
        <v>857</v>
      </c>
      <c r="E137" s="457" t="s">
        <v>49</v>
      </c>
      <c r="F137" s="435" t="s">
        <v>1361</v>
      </c>
      <c r="G137" s="439">
        <f>'4-OSK'!I14</f>
        <v>3820738</v>
      </c>
    </row>
    <row r="138" spans="1:7" ht="31.5">
      <c r="A138" s="434" t="str">
        <f t="shared" si="12"/>
        <v>ДФ ДСК Динамика</v>
      </c>
      <c r="B138" s="435" t="str">
        <f t="shared" si="13"/>
        <v>РГ-05-1659</v>
      </c>
      <c r="C138" s="436">
        <f t="shared" si="14"/>
        <v>44926</v>
      </c>
      <c r="D138" s="456" t="s">
        <v>858</v>
      </c>
      <c r="E138" s="457" t="s">
        <v>50</v>
      </c>
      <c r="F138" s="435" t="s">
        <v>1361</v>
      </c>
      <c r="G138" s="439">
        <f>'4-OSK'!I15</f>
        <v>0</v>
      </c>
    </row>
    <row r="139" spans="1:7" ht="31.5">
      <c r="A139" s="434" t="str">
        <f t="shared" si="12"/>
        <v>ДФ ДСК Динамика</v>
      </c>
      <c r="B139" s="435" t="str">
        <f t="shared" si="13"/>
        <v>РГ-05-1659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1361</v>
      </c>
      <c r="G139" s="439">
        <f>'4-OSK'!I16</f>
        <v>0</v>
      </c>
    </row>
    <row r="140" spans="1:7" ht="31.5">
      <c r="A140" s="434" t="str">
        <f t="shared" si="12"/>
        <v>ДФ ДСК Динамика</v>
      </c>
      <c r="B140" s="435" t="str">
        <f t="shared" si="13"/>
        <v>РГ-05-1659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1361</v>
      </c>
      <c r="G140" s="439">
        <f>'4-OSK'!I17</f>
        <v>0</v>
      </c>
    </row>
    <row r="141" spans="1:7" ht="31.5">
      <c r="A141" s="434" t="str">
        <f t="shared" si="12"/>
        <v>ДФ ДСК Динамика</v>
      </c>
      <c r="B141" s="435" t="str">
        <f t="shared" si="13"/>
        <v>РГ-05-1659</v>
      </c>
      <c r="C141" s="436">
        <f t="shared" si="14"/>
        <v>44926</v>
      </c>
      <c r="D141" s="456" t="s">
        <v>861</v>
      </c>
      <c r="E141" s="457" t="s">
        <v>51</v>
      </c>
      <c r="F141" s="435" t="s">
        <v>1361</v>
      </c>
      <c r="G141" s="439">
        <f>'4-OSK'!I18</f>
        <v>3820738</v>
      </c>
    </row>
    <row r="142" spans="1:7" ht="31.5">
      <c r="A142" s="434" t="str">
        <f aca="true" t="shared" si="15" ref="A142:A155">dfName</f>
        <v>ДФ ДСК Динамика</v>
      </c>
      <c r="B142" s="435" t="str">
        <f aca="true" t="shared" si="16" ref="B142:B155">dfRG</f>
        <v>РГ-05-1659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1361</v>
      </c>
      <c r="G142" s="439">
        <f>'4-OSK'!I19</f>
        <v>843376</v>
      </c>
    </row>
    <row r="143" spans="1:7" ht="31.5">
      <c r="A143" s="434" t="str">
        <f t="shared" si="15"/>
        <v>ДФ ДСК Динамика</v>
      </c>
      <c r="B143" s="435" t="str">
        <f t="shared" si="16"/>
        <v>РГ-05-1659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1361</v>
      </c>
      <c r="G143" s="439">
        <f>'4-OSK'!I20</f>
        <v>1351297</v>
      </c>
    </row>
    <row r="144" spans="1:7" ht="31.5">
      <c r="A144" s="434" t="str">
        <f t="shared" si="15"/>
        <v>ДФ ДСК Динамика</v>
      </c>
      <c r="B144" s="435" t="str">
        <f t="shared" si="16"/>
        <v>РГ-05-1659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1361</v>
      </c>
      <c r="G144" s="439">
        <f>'4-OSK'!I21</f>
        <v>-507921</v>
      </c>
    </row>
    <row r="145" spans="1:7" ht="31.5">
      <c r="A145" s="434" t="str">
        <f t="shared" si="15"/>
        <v>ДФ ДСК Динамика</v>
      </c>
      <c r="B145" s="435" t="str">
        <f t="shared" si="16"/>
        <v>РГ-05-1659</v>
      </c>
      <c r="C145" s="436">
        <f t="shared" si="17"/>
        <v>44926</v>
      </c>
      <c r="D145" s="456" t="s">
        <v>865</v>
      </c>
      <c r="E145" s="457" t="s">
        <v>52</v>
      </c>
      <c r="F145" s="435" t="s">
        <v>1361</v>
      </c>
      <c r="G145" s="439">
        <f>'4-OSK'!I22</f>
        <v>-254161</v>
      </c>
    </row>
    <row r="146" spans="1:7" ht="31.5">
      <c r="A146" s="434" t="str">
        <f t="shared" si="15"/>
        <v>ДФ ДСК Динамика</v>
      </c>
      <c r="B146" s="435" t="str">
        <f t="shared" si="16"/>
        <v>РГ-05-1659</v>
      </c>
      <c r="C146" s="436">
        <f t="shared" si="17"/>
        <v>44926</v>
      </c>
      <c r="D146" s="456" t="s">
        <v>866</v>
      </c>
      <c r="E146" s="458" t="s">
        <v>53</v>
      </c>
      <c r="F146" s="435" t="s">
        <v>1361</v>
      </c>
      <c r="G146" s="439">
        <f>'4-OSK'!I23</f>
        <v>0</v>
      </c>
    </row>
    <row r="147" spans="1:7" ht="31.5">
      <c r="A147" s="434" t="str">
        <f t="shared" si="15"/>
        <v>ДФ ДСК Динамика</v>
      </c>
      <c r="B147" s="435" t="str">
        <f t="shared" si="16"/>
        <v>РГ-05-1659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1361</v>
      </c>
      <c r="G147" s="439">
        <f>'4-OSK'!I24</f>
        <v>0</v>
      </c>
    </row>
    <row r="148" spans="1:7" ht="31.5">
      <c r="A148" s="434" t="str">
        <f t="shared" si="15"/>
        <v>ДФ ДСК Динамика</v>
      </c>
      <c r="B148" s="435" t="str">
        <f t="shared" si="16"/>
        <v>РГ-05-1659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1361</v>
      </c>
      <c r="G148" s="439">
        <f>'4-OSK'!I25</f>
        <v>0</v>
      </c>
    </row>
    <row r="149" spans="1:7" ht="31.5">
      <c r="A149" s="434" t="str">
        <f t="shared" si="15"/>
        <v>ДФ ДСК Динамика</v>
      </c>
      <c r="B149" s="435" t="str">
        <f t="shared" si="16"/>
        <v>РГ-05-1659</v>
      </c>
      <c r="C149" s="436">
        <f t="shared" si="17"/>
        <v>44926</v>
      </c>
      <c r="D149" s="456" t="s">
        <v>869</v>
      </c>
      <c r="E149" s="458" t="s">
        <v>54</v>
      </c>
      <c r="F149" s="435" t="s">
        <v>1361</v>
      </c>
      <c r="G149" s="439">
        <f>'4-OSK'!I26</f>
        <v>0</v>
      </c>
    </row>
    <row r="150" spans="1:7" ht="31.5">
      <c r="A150" s="434" t="str">
        <f t="shared" si="15"/>
        <v>ДФ ДСК Динамика</v>
      </c>
      <c r="B150" s="435" t="str">
        <f t="shared" si="16"/>
        <v>РГ-05-1659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1361</v>
      </c>
      <c r="G150" s="439">
        <f>'4-OSK'!I27</f>
        <v>0</v>
      </c>
    </row>
    <row r="151" spans="1:7" ht="31.5">
      <c r="A151" s="434" t="str">
        <f t="shared" si="15"/>
        <v>ДФ ДСК Динамика</v>
      </c>
      <c r="B151" s="435" t="str">
        <f t="shared" si="16"/>
        <v>РГ-05-1659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1361</v>
      </c>
      <c r="G151" s="439">
        <f>'4-OSK'!I28</f>
        <v>0</v>
      </c>
    </row>
    <row r="152" spans="1:7" ht="31.5">
      <c r="A152" s="434" t="str">
        <f t="shared" si="15"/>
        <v>ДФ ДСК Динамика</v>
      </c>
      <c r="B152" s="435" t="str">
        <f t="shared" si="16"/>
        <v>РГ-05-1659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1361</v>
      </c>
      <c r="G152" s="439">
        <f>'4-OSK'!I29</f>
        <v>0</v>
      </c>
    </row>
    <row r="153" spans="1:7" ht="31.5">
      <c r="A153" s="434" t="str">
        <f t="shared" si="15"/>
        <v>ДФ ДСК Динамика</v>
      </c>
      <c r="B153" s="435" t="str">
        <f t="shared" si="16"/>
        <v>РГ-05-1659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1361</v>
      </c>
      <c r="G153" s="439">
        <f>'4-OSK'!I30</f>
        <v>0</v>
      </c>
    </row>
    <row r="154" spans="1:7" ht="31.5">
      <c r="A154" s="434" t="str">
        <f t="shared" si="15"/>
        <v>ДФ ДСК Динамика</v>
      </c>
      <c r="B154" s="435" t="str">
        <f t="shared" si="16"/>
        <v>РГ-05-1659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1361</v>
      </c>
      <c r="G154" s="439">
        <f>'4-OSK'!I31</f>
        <v>0</v>
      </c>
    </row>
    <row r="155" spans="1:7" ht="31.5">
      <c r="A155" s="434" t="str">
        <f t="shared" si="15"/>
        <v>ДФ ДСК Динамика</v>
      </c>
      <c r="B155" s="435" t="str">
        <f t="shared" si="16"/>
        <v>РГ-05-1659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1361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1361</v>
      </c>
      <c r="G156" s="439">
        <f>'4-OSK'!I33</f>
        <v>0</v>
      </c>
    </row>
    <row r="157" spans="1:7" ht="31.5">
      <c r="A157" s="434" t="str">
        <f aca="true" t="shared" si="18" ref="A157:A201">dfName</f>
        <v>ДФ ДСК Динамика</v>
      </c>
      <c r="B157" s="435" t="str">
        <f aca="true" t="shared" si="19" ref="B157:B201">dfRG</f>
        <v>РГ-05-1659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1361</v>
      </c>
      <c r="G157" s="439">
        <f>'4-OSK'!I34</f>
        <v>4409953</v>
      </c>
    </row>
    <row r="158" spans="1:7" ht="31.5">
      <c r="A158" s="434" t="str">
        <f t="shared" si="18"/>
        <v>ДФ ДСК Динамика</v>
      </c>
      <c r="B158" s="435" t="str">
        <f t="shared" si="19"/>
        <v>РГ-05-1659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1361</v>
      </c>
      <c r="G158" s="439">
        <f>'4-OSK'!I35</f>
        <v>0</v>
      </c>
    </row>
    <row r="159" spans="1:7" ht="31.5">
      <c r="A159" s="434" t="str">
        <f t="shared" si="18"/>
        <v>ДФ ДСК Динамика</v>
      </c>
      <c r="B159" s="435" t="str">
        <f t="shared" si="19"/>
        <v>РГ-05-1659</v>
      </c>
      <c r="C159" s="436">
        <f t="shared" si="20"/>
        <v>44926</v>
      </c>
      <c r="D159" s="456" t="s">
        <v>878</v>
      </c>
      <c r="E159" s="457" t="s">
        <v>56</v>
      </c>
      <c r="F159" s="435" t="s">
        <v>1361</v>
      </c>
      <c r="G159" s="439">
        <f>'4-OSK'!I36</f>
        <v>4409953</v>
      </c>
    </row>
    <row r="160" spans="1:7" ht="15.75">
      <c r="A160" s="475" t="str">
        <f t="shared" si="18"/>
        <v>ДФ ДСК Динамика</v>
      </c>
      <c r="B160" s="476" t="str">
        <f t="shared" si="19"/>
        <v>РГ-05-1659</v>
      </c>
      <c r="C160" s="477">
        <f t="shared" si="20"/>
        <v>44926</v>
      </c>
      <c r="D160" s="573" t="s">
        <v>1388</v>
      </c>
      <c r="E160" s="574" t="s">
        <v>1401</v>
      </c>
      <c r="F160" s="476" t="s">
        <v>1402</v>
      </c>
      <c r="G160" s="604" t="str">
        <f>'5-DI'!D11</f>
        <v>BGN</v>
      </c>
    </row>
    <row r="161" spans="1:7" ht="15.75">
      <c r="A161" s="475" t="str">
        <f t="shared" si="18"/>
        <v>ДФ ДСК Динамика</v>
      </c>
      <c r="B161" s="476" t="str">
        <f t="shared" si="19"/>
        <v>РГ-05-1659</v>
      </c>
      <c r="C161" s="477">
        <f t="shared" si="20"/>
        <v>44926</v>
      </c>
      <c r="D161" s="573" t="s">
        <v>1389</v>
      </c>
      <c r="E161" s="574" t="s">
        <v>1367</v>
      </c>
      <c r="F161" s="476" t="s">
        <v>1402</v>
      </c>
      <c r="G161" s="605">
        <f>'5-DI'!D12</f>
        <v>3363515</v>
      </c>
    </row>
    <row r="162" spans="1:7" ht="15.75">
      <c r="A162" s="475" t="str">
        <f t="shared" si="18"/>
        <v>ДФ ДСК Динамика</v>
      </c>
      <c r="B162" s="476" t="str">
        <f t="shared" si="19"/>
        <v>РГ-05-1659</v>
      </c>
      <c r="C162" s="477">
        <f t="shared" si="20"/>
        <v>44926</v>
      </c>
      <c r="D162" s="573" t="s">
        <v>1390</v>
      </c>
      <c r="E162" s="575" t="s">
        <v>1366</v>
      </c>
      <c r="F162" s="476" t="s">
        <v>1402</v>
      </c>
      <c r="G162" s="605">
        <f>'5-DI'!D13</f>
        <v>4103457.5169</v>
      </c>
    </row>
    <row r="163" spans="1:7" ht="15.75">
      <c r="A163" s="475" t="str">
        <f t="shared" si="18"/>
        <v>ДФ ДСК Динамика</v>
      </c>
      <c r="B163" s="476" t="str">
        <f t="shared" si="19"/>
        <v>РГ-05-1659</v>
      </c>
      <c r="C163" s="477">
        <f t="shared" si="20"/>
        <v>44926</v>
      </c>
      <c r="D163" s="573" t="s">
        <v>1391</v>
      </c>
      <c r="E163" s="576" t="s">
        <v>1379</v>
      </c>
      <c r="F163" s="476" t="s">
        <v>1402</v>
      </c>
      <c r="G163" s="605">
        <f>'5-DI'!D14</f>
        <v>1200157.3816000002</v>
      </c>
    </row>
    <row r="164" spans="1:7" ht="31.5">
      <c r="A164" s="475" t="str">
        <f t="shared" si="18"/>
        <v>ДФ ДСК Динамика</v>
      </c>
      <c r="B164" s="476" t="str">
        <f t="shared" si="19"/>
        <v>РГ-05-1659</v>
      </c>
      <c r="C164" s="477">
        <f t="shared" si="20"/>
        <v>44926</v>
      </c>
      <c r="D164" s="573" t="s">
        <v>1392</v>
      </c>
      <c r="E164" s="576" t="s">
        <v>1381</v>
      </c>
      <c r="F164" s="476" t="s">
        <v>1402</v>
      </c>
      <c r="G164" s="606">
        <f>'5-DI'!D15</f>
        <v>1351297</v>
      </c>
    </row>
    <row r="165" spans="1:7" ht="15.75">
      <c r="A165" s="475" t="str">
        <f t="shared" si="18"/>
        <v>ДФ ДСК Динамика</v>
      </c>
      <c r="B165" s="476" t="str">
        <f t="shared" si="19"/>
        <v>РГ-05-1659</v>
      </c>
      <c r="C165" s="477">
        <f t="shared" si="20"/>
        <v>44926</v>
      </c>
      <c r="D165" s="573" t="s">
        <v>1393</v>
      </c>
      <c r="E165" s="576" t="s">
        <v>1380</v>
      </c>
      <c r="F165" s="476" t="s">
        <v>1402</v>
      </c>
      <c r="G165" s="605">
        <f>'5-DI'!D16</f>
        <v>460214.8647</v>
      </c>
    </row>
    <row r="166" spans="1:7" ht="31.5">
      <c r="A166" s="475" t="str">
        <f t="shared" si="18"/>
        <v>ДФ ДСК Динамика</v>
      </c>
      <c r="B166" s="476" t="str">
        <f t="shared" si="19"/>
        <v>РГ-05-1659</v>
      </c>
      <c r="C166" s="477">
        <f t="shared" si="20"/>
        <v>44926</v>
      </c>
      <c r="D166" s="573" t="s">
        <v>1394</v>
      </c>
      <c r="E166" s="576" t="s">
        <v>1382</v>
      </c>
      <c r="F166" s="476" t="s">
        <v>1402</v>
      </c>
      <c r="G166" s="606">
        <f>'5-DI'!D17</f>
        <v>507921</v>
      </c>
    </row>
    <row r="167" spans="1:7" ht="31.5">
      <c r="A167" s="475" t="str">
        <f t="shared" si="18"/>
        <v>ДФ ДСК Динамика</v>
      </c>
      <c r="B167" s="476" t="str">
        <f t="shared" si="19"/>
        <v>РГ-05-1659</v>
      </c>
      <c r="C167" s="477">
        <f t="shared" si="20"/>
        <v>44926</v>
      </c>
      <c r="D167" s="573" t="s">
        <v>1395</v>
      </c>
      <c r="E167" s="576" t="s">
        <v>1383</v>
      </c>
      <c r="F167" s="476" t="s">
        <v>1402</v>
      </c>
      <c r="G167" s="605">
        <f>'5-DI'!D18</f>
        <v>1.1359360103938885</v>
      </c>
    </row>
    <row r="168" spans="1:7" ht="31.5">
      <c r="A168" s="475" t="str">
        <f t="shared" si="18"/>
        <v>ДФ ДСК Динамика</v>
      </c>
      <c r="B168" s="476" t="str">
        <f t="shared" si="19"/>
        <v>РГ-05-1659</v>
      </c>
      <c r="C168" s="477">
        <f t="shared" si="20"/>
        <v>44926</v>
      </c>
      <c r="D168" s="573" t="s">
        <v>1396</v>
      </c>
      <c r="E168" s="576" t="s">
        <v>1384</v>
      </c>
      <c r="F168" s="476" t="s">
        <v>1402</v>
      </c>
      <c r="G168" s="605">
        <f>'5-DI'!D19</f>
        <v>1.0746920765812011</v>
      </c>
    </row>
    <row r="169" spans="1:7" ht="31.5">
      <c r="A169" s="475" t="str">
        <f t="shared" si="18"/>
        <v>ДФ ДСК Динамика</v>
      </c>
      <c r="B169" s="476" t="str">
        <f t="shared" si="19"/>
        <v>РГ-05-1659</v>
      </c>
      <c r="C169" s="477">
        <f t="shared" si="20"/>
        <v>44926</v>
      </c>
      <c r="D169" s="573" t="s">
        <v>1397</v>
      </c>
      <c r="E169" s="576" t="s">
        <v>1475</v>
      </c>
      <c r="F169" s="476" t="s">
        <v>1402</v>
      </c>
      <c r="G169" s="606">
        <f>'5-DI'!D20</f>
        <v>4446147</v>
      </c>
    </row>
    <row r="170" spans="1:7" ht="31.5">
      <c r="A170" s="475" t="str">
        <f t="shared" si="18"/>
        <v>ДФ ДСК Динамика</v>
      </c>
      <c r="B170" s="476" t="str">
        <f t="shared" si="19"/>
        <v>РГ-05-1659</v>
      </c>
      <c r="C170" s="477">
        <f t="shared" si="20"/>
        <v>44926</v>
      </c>
      <c r="D170" s="573" t="s">
        <v>1477</v>
      </c>
      <c r="E170" s="576" t="s">
        <v>1476</v>
      </c>
      <c r="F170" s="476" t="s">
        <v>1402</v>
      </c>
      <c r="G170" s="605">
        <f>'5-DI'!D21</f>
        <v>4446147</v>
      </c>
    </row>
    <row r="171" spans="1:7" ht="15.75">
      <c r="A171" s="475" t="str">
        <f t="shared" si="18"/>
        <v>ДФ ДСК Динамика</v>
      </c>
      <c r="B171" s="476" t="str">
        <f t="shared" si="19"/>
        <v>РГ-05-1659</v>
      </c>
      <c r="C171" s="477">
        <f t="shared" si="20"/>
        <v>44926</v>
      </c>
      <c r="D171" s="573" t="s">
        <v>1398</v>
      </c>
      <c r="E171" s="577" t="s">
        <v>1385</v>
      </c>
      <c r="F171" s="476" t="s">
        <v>1402</v>
      </c>
      <c r="G171" s="607">
        <f>'5-DI'!D22</f>
        <v>88985</v>
      </c>
    </row>
    <row r="172" spans="1:7" ht="15.75">
      <c r="A172" s="475" t="str">
        <f t="shared" si="18"/>
        <v>ДФ ДСК Динамика</v>
      </c>
      <c r="B172" s="476" t="str">
        <f t="shared" si="19"/>
        <v>РГ-05-1659</v>
      </c>
      <c r="C172" s="477">
        <f t="shared" si="20"/>
        <v>44926</v>
      </c>
      <c r="D172" s="573" t="s">
        <v>1400</v>
      </c>
      <c r="E172" s="577" t="s">
        <v>1386</v>
      </c>
      <c r="F172" s="476" t="s">
        <v>1402</v>
      </c>
      <c r="G172" s="607">
        <f>'5-DI'!D23</f>
        <v>6422</v>
      </c>
    </row>
    <row r="173" spans="1:7" ht="15.75">
      <c r="A173" s="475" t="str">
        <f t="shared" si="18"/>
        <v>ДФ ДСК Динамика</v>
      </c>
      <c r="B173" s="476" t="str">
        <f t="shared" si="19"/>
        <v>РГ-05-1659</v>
      </c>
      <c r="C173" s="477">
        <f t="shared" si="20"/>
        <v>44926</v>
      </c>
      <c r="D173" s="573" t="s">
        <v>1440</v>
      </c>
      <c r="E173" s="577" t="s">
        <v>1387</v>
      </c>
      <c r="F173" s="476" t="s">
        <v>1402</v>
      </c>
      <c r="G173" s="607">
        <f>'5-DI'!D24</f>
        <v>372</v>
      </c>
    </row>
    <row r="174" spans="1:7" ht="15.75">
      <c r="A174" s="475" t="str">
        <f t="shared" si="18"/>
        <v>ДФ ДСК Динамика</v>
      </c>
      <c r="B174" s="476" t="str">
        <f t="shared" si="19"/>
        <v>РГ-05-1659</v>
      </c>
      <c r="C174" s="477">
        <f t="shared" si="20"/>
        <v>44926</v>
      </c>
      <c r="D174" s="573" t="s">
        <v>1441</v>
      </c>
      <c r="E174" s="577" t="s">
        <v>1436</v>
      </c>
      <c r="F174" s="476" t="s">
        <v>1402</v>
      </c>
      <c r="G174" s="608">
        <f>'5-DI'!D25</f>
        <v>-0.0539201014138071</v>
      </c>
    </row>
    <row r="175" spans="1:7" ht="15.75">
      <c r="A175" s="475" t="str">
        <f t="shared" si="18"/>
        <v>ДФ ДСК Динамика</v>
      </c>
      <c r="B175" s="476" t="str">
        <f t="shared" si="19"/>
        <v>РГ-05-1659</v>
      </c>
      <c r="C175" s="477">
        <f t="shared" si="20"/>
        <v>44926</v>
      </c>
      <c r="D175" s="573" t="s">
        <v>1442</v>
      </c>
      <c r="E175" s="577" t="s">
        <v>1437</v>
      </c>
      <c r="F175" s="476" t="s">
        <v>1402</v>
      </c>
      <c r="G175" s="608">
        <f>'5-DI'!D26</f>
        <v>0.016578557252247883</v>
      </c>
    </row>
    <row r="176" spans="1:7" ht="15.75">
      <c r="A176" s="475" t="str">
        <f t="shared" si="18"/>
        <v>ДФ ДСК Динамика</v>
      </c>
      <c r="B176" s="476" t="str">
        <f t="shared" si="19"/>
        <v>РГ-05-1659</v>
      </c>
      <c r="C176" s="477">
        <f t="shared" si="20"/>
        <v>44926</v>
      </c>
      <c r="D176" s="573" t="s">
        <v>1443</v>
      </c>
      <c r="E176" s="577" t="s">
        <v>1438</v>
      </c>
      <c r="F176" s="476" t="s">
        <v>1402</v>
      </c>
      <c r="G176" s="608">
        <f>'5-DI'!D27</f>
        <v>-0.0539201014138071</v>
      </c>
    </row>
    <row r="177" spans="1:7" ht="15.75">
      <c r="A177" s="475" t="str">
        <f t="shared" si="18"/>
        <v>ДФ ДСК Динамика</v>
      </c>
      <c r="B177" s="476" t="str">
        <f t="shared" si="19"/>
        <v>РГ-05-1659</v>
      </c>
      <c r="C177" s="477">
        <f t="shared" si="20"/>
        <v>44926</v>
      </c>
      <c r="D177" s="573" t="s">
        <v>1472</v>
      </c>
      <c r="E177" s="577" t="s">
        <v>1439</v>
      </c>
      <c r="F177" s="476" t="s">
        <v>1402</v>
      </c>
      <c r="G177" s="608">
        <f>'5-DI'!D28</f>
        <v>0.09224374711225883</v>
      </c>
    </row>
    <row r="178" spans="1:7" ht="31.5">
      <c r="A178" s="446" t="str">
        <f t="shared" si="18"/>
        <v>ДФ ДСК Динамика</v>
      </c>
      <c r="B178" s="447" t="str">
        <f t="shared" si="19"/>
        <v>РГ-05-1659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1362</v>
      </c>
      <c r="G178" s="451">
        <f>'6-NNA'!Q12</f>
        <v>0</v>
      </c>
    </row>
    <row r="179" spans="1:7" ht="31.5">
      <c r="A179" s="446" t="str">
        <f t="shared" si="18"/>
        <v>ДФ ДСК Динамика</v>
      </c>
      <c r="B179" s="447" t="str">
        <f t="shared" si="19"/>
        <v>РГ-05-1659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1362</v>
      </c>
      <c r="G179" s="451">
        <f>'6-NNA'!Q13</f>
        <v>0</v>
      </c>
    </row>
    <row r="180" spans="1:7" ht="31.5">
      <c r="A180" s="446" t="str">
        <f t="shared" si="18"/>
        <v>ДФ ДСК Динамика</v>
      </c>
      <c r="B180" s="447" t="str">
        <f t="shared" si="19"/>
        <v>РГ-05-1659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1362</v>
      </c>
      <c r="G180" s="451">
        <f>'6-NNA'!Q14</f>
        <v>0</v>
      </c>
    </row>
    <row r="181" spans="1:7" ht="31.5">
      <c r="A181" s="446" t="str">
        <f t="shared" si="18"/>
        <v>ДФ ДСК Динамика</v>
      </c>
      <c r="B181" s="447" t="str">
        <f t="shared" si="19"/>
        <v>РГ-05-1659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1362</v>
      </c>
      <c r="G181" s="451">
        <f>'6-NNA'!Q15</f>
        <v>0</v>
      </c>
    </row>
    <row r="182" spans="1:7" ht="31.5">
      <c r="A182" s="446" t="str">
        <f t="shared" si="18"/>
        <v>ДФ ДСК Динамика</v>
      </c>
      <c r="B182" s="447" t="str">
        <f t="shared" si="19"/>
        <v>РГ-05-1659</v>
      </c>
      <c r="C182" s="448">
        <f t="shared" si="20"/>
        <v>44926</v>
      </c>
      <c r="D182" s="459" t="s">
        <v>884</v>
      </c>
      <c r="E182" s="461" t="s">
        <v>10</v>
      </c>
      <c r="F182" s="447" t="s">
        <v>1362</v>
      </c>
      <c r="G182" s="451">
        <f>'6-NNA'!Q16</f>
        <v>0</v>
      </c>
    </row>
    <row r="183" spans="1:7" ht="31.5">
      <c r="A183" s="446" t="str">
        <f t="shared" si="18"/>
        <v>ДФ ДСК Динамика</v>
      </c>
      <c r="B183" s="447" t="str">
        <f t="shared" si="19"/>
        <v>РГ-05-1659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1362</v>
      </c>
      <c r="G183" s="451">
        <f>'6-NNA'!Q17</f>
        <v>0</v>
      </c>
    </row>
    <row r="184" spans="1:7" ht="15.75">
      <c r="A184" s="446" t="str">
        <f t="shared" si="18"/>
        <v>ДФ ДСК Динамика</v>
      </c>
      <c r="B184" s="447" t="str">
        <f t="shared" si="19"/>
        <v>РГ-05-1659</v>
      </c>
      <c r="C184" s="448">
        <f t="shared" si="20"/>
        <v>44926</v>
      </c>
      <c r="D184" s="464" t="s">
        <v>886</v>
      </c>
      <c r="E184" s="465" t="s">
        <v>1363</v>
      </c>
      <c r="F184" s="447" t="s">
        <v>1362</v>
      </c>
      <c r="G184" s="451">
        <f>'6-NNA'!Q18</f>
        <v>0</v>
      </c>
    </row>
    <row r="185" spans="1:7" ht="15.75">
      <c r="A185" s="466" t="str">
        <f t="shared" si="18"/>
        <v>ДФ ДСК Динамика</v>
      </c>
      <c r="B185" s="467" t="str">
        <f t="shared" si="19"/>
        <v>РГ-05-1659</v>
      </c>
      <c r="C185" s="468">
        <f t="shared" si="20"/>
        <v>44926</v>
      </c>
      <c r="D185" s="469"/>
      <c r="E185" s="470" t="s">
        <v>85</v>
      </c>
      <c r="F185" s="467" t="s">
        <v>1364</v>
      </c>
      <c r="G185" s="471" t="str">
        <f>'7-RP'!C12</f>
        <v> </v>
      </c>
    </row>
    <row r="186" spans="1:7" ht="15.75">
      <c r="A186" s="466" t="str">
        <f t="shared" si="18"/>
        <v>ДФ ДСК Динамика</v>
      </c>
      <c r="B186" s="467" t="str">
        <f t="shared" si="19"/>
        <v>РГ-05-1659</v>
      </c>
      <c r="C186" s="468">
        <f t="shared" si="20"/>
        <v>44926</v>
      </c>
      <c r="D186" s="472" t="s">
        <v>887</v>
      </c>
      <c r="E186" s="473" t="s">
        <v>154</v>
      </c>
      <c r="F186" s="467" t="s">
        <v>1364</v>
      </c>
      <c r="G186" s="471">
        <f>'7-RP'!C13</f>
        <v>0</v>
      </c>
    </row>
    <row r="187" spans="1:7" ht="15.75">
      <c r="A187" s="466" t="str">
        <f t="shared" si="18"/>
        <v>ДФ ДСК Динамика</v>
      </c>
      <c r="B187" s="467" t="str">
        <f t="shared" si="19"/>
        <v>РГ-05-1659</v>
      </c>
      <c r="C187" s="468">
        <f t="shared" si="20"/>
        <v>44926</v>
      </c>
      <c r="D187" s="472" t="s">
        <v>888</v>
      </c>
      <c r="E187" s="473" t="s">
        <v>155</v>
      </c>
      <c r="F187" s="467" t="s">
        <v>1364</v>
      </c>
      <c r="G187" s="471">
        <f>'7-RP'!C14</f>
        <v>0</v>
      </c>
    </row>
    <row r="188" spans="1:7" ht="15.75">
      <c r="A188" s="466" t="str">
        <f t="shared" si="18"/>
        <v>ДФ ДСК Динамика</v>
      </c>
      <c r="B188" s="467" t="str">
        <f t="shared" si="19"/>
        <v>РГ-05-1659</v>
      </c>
      <c r="C188" s="468">
        <f t="shared" si="20"/>
        <v>44926</v>
      </c>
      <c r="D188" s="472" t="s">
        <v>889</v>
      </c>
      <c r="E188" s="473" t="s">
        <v>156</v>
      </c>
      <c r="F188" s="467" t="s">
        <v>1364</v>
      </c>
      <c r="G188" s="471">
        <f>'7-RP'!C15</f>
        <v>0</v>
      </c>
    </row>
    <row r="189" spans="1:7" ht="15.75">
      <c r="A189" s="466" t="str">
        <f t="shared" si="18"/>
        <v>ДФ ДСК Динамика</v>
      </c>
      <c r="B189" s="467" t="str">
        <f t="shared" si="19"/>
        <v>РГ-05-1659</v>
      </c>
      <c r="C189" s="468">
        <f t="shared" si="20"/>
        <v>44926</v>
      </c>
      <c r="D189" s="472" t="s">
        <v>890</v>
      </c>
      <c r="E189" s="473" t="s">
        <v>157</v>
      </c>
      <c r="F189" s="467" t="s">
        <v>1364</v>
      </c>
      <c r="G189" s="471">
        <f>'7-RP'!C16</f>
        <v>0</v>
      </c>
    </row>
    <row r="190" spans="1:7" ht="15.75">
      <c r="A190" s="466" t="str">
        <f t="shared" si="18"/>
        <v>ДФ ДСК Динамика</v>
      </c>
      <c r="B190" s="467" t="str">
        <f t="shared" si="19"/>
        <v>РГ-05-1659</v>
      </c>
      <c r="C190" s="468">
        <f t="shared" si="20"/>
        <v>44926</v>
      </c>
      <c r="D190" s="472" t="s">
        <v>891</v>
      </c>
      <c r="E190" s="474" t="s">
        <v>96</v>
      </c>
      <c r="F190" s="467" t="s">
        <v>1364</v>
      </c>
      <c r="G190" s="471">
        <f>'7-RP'!C17</f>
        <v>0</v>
      </c>
    </row>
    <row r="191" spans="1:7" ht="15.75">
      <c r="A191" s="466" t="str">
        <f t="shared" si="18"/>
        <v>ДФ ДСК Динамика</v>
      </c>
      <c r="B191" s="467" t="str">
        <f t="shared" si="19"/>
        <v>РГ-05-1659</v>
      </c>
      <c r="C191" s="468">
        <f t="shared" si="20"/>
        <v>44926</v>
      </c>
      <c r="D191" s="472" t="s">
        <v>892</v>
      </c>
      <c r="E191" s="474" t="s">
        <v>104</v>
      </c>
      <c r="F191" s="467" t="s">
        <v>1364</v>
      </c>
      <c r="G191" s="471">
        <f>'7-RP'!C18</f>
        <v>0</v>
      </c>
    </row>
    <row r="192" spans="1:7" ht="15.75">
      <c r="A192" s="466" t="str">
        <f t="shared" si="18"/>
        <v>ДФ ДСК Динамика</v>
      </c>
      <c r="B192" s="467" t="str">
        <f t="shared" si="19"/>
        <v>РГ-05-1659</v>
      </c>
      <c r="C192" s="468">
        <f t="shared" si="20"/>
        <v>44926</v>
      </c>
      <c r="D192" s="472" t="s">
        <v>992</v>
      </c>
      <c r="E192" s="474" t="s">
        <v>10</v>
      </c>
      <c r="F192" s="467" t="s">
        <v>1364</v>
      </c>
      <c r="G192" s="471">
        <f>'7-RP'!C19</f>
        <v>0</v>
      </c>
    </row>
    <row r="193" spans="1:7" ht="31.5">
      <c r="A193" s="466" t="str">
        <f t="shared" si="18"/>
        <v>ДФ ДСК Динамика</v>
      </c>
      <c r="B193" s="467" t="str">
        <f t="shared" si="19"/>
        <v>РГ-05-1659</v>
      </c>
      <c r="C193" s="468">
        <f t="shared" si="20"/>
        <v>44926</v>
      </c>
      <c r="D193" s="472" t="s">
        <v>893</v>
      </c>
      <c r="E193" s="473" t="s">
        <v>158</v>
      </c>
      <c r="F193" s="467" t="s">
        <v>1364</v>
      </c>
      <c r="G193" s="471">
        <f>'7-RP'!C20</f>
        <v>0</v>
      </c>
    </row>
    <row r="194" spans="1:7" ht="15.75">
      <c r="A194" s="466" t="str">
        <f t="shared" si="18"/>
        <v>ДФ ДСК Динамика</v>
      </c>
      <c r="B194" s="467" t="str">
        <f t="shared" si="19"/>
        <v>РГ-05-1659</v>
      </c>
      <c r="C194" s="468">
        <f t="shared" si="20"/>
        <v>44926</v>
      </c>
      <c r="D194" s="472" t="s">
        <v>894</v>
      </c>
      <c r="E194" s="474" t="s">
        <v>99</v>
      </c>
      <c r="F194" s="467" t="s">
        <v>1364</v>
      </c>
      <c r="G194" s="471">
        <f>'7-RP'!C21</f>
        <v>0</v>
      </c>
    </row>
    <row r="195" spans="1:7" ht="15.75">
      <c r="A195" s="466" t="str">
        <f t="shared" si="18"/>
        <v>ДФ ДСК Динамика</v>
      </c>
      <c r="B195" s="467" t="str">
        <f t="shared" si="19"/>
        <v>РГ-05-1659</v>
      </c>
      <c r="C195" s="468">
        <f t="shared" si="20"/>
        <v>44926</v>
      </c>
      <c r="D195" s="472" t="s">
        <v>895</v>
      </c>
      <c r="E195" s="474" t="s">
        <v>97</v>
      </c>
      <c r="F195" s="467" t="s">
        <v>1364</v>
      </c>
      <c r="G195" s="471">
        <f>'7-RP'!C22</f>
        <v>0</v>
      </c>
    </row>
    <row r="196" spans="1:7" ht="15.75">
      <c r="A196" s="466" t="str">
        <f t="shared" si="18"/>
        <v>ДФ ДСК Динамика</v>
      </c>
      <c r="B196" s="467" t="str">
        <f t="shared" si="19"/>
        <v>РГ-05-1659</v>
      </c>
      <c r="C196" s="468">
        <f t="shared" si="20"/>
        <v>44926</v>
      </c>
      <c r="D196" s="472" t="s">
        <v>896</v>
      </c>
      <c r="E196" s="474" t="s">
        <v>10</v>
      </c>
      <c r="F196" s="467" t="s">
        <v>1364</v>
      </c>
      <c r="G196" s="471">
        <f>'7-RP'!C23</f>
        <v>0</v>
      </c>
    </row>
    <row r="197" spans="1:7" ht="15.75">
      <c r="A197" s="466" t="str">
        <f t="shared" si="18"/>
        <v>ДФ ДСК Динамика</v>
      </c>
      <c r="B197" s="467" t="str">
        <f t="shared" si="19"/>
        <v>РГ-05-1659</v>
      </c>
      <c r="C197" s="468">
        <f t="shared" si="20"/>
        <v>44926</v>
      </c>
      <c r="D197" s="472" t="s">
        <v>897</v>
      </c>
      <c r="E197" s="473" t="s">
        <v>119</v>
      </c>
      <c r="F197" s="467" t="s">
        <v>1364</v>
      </c>
      <c r="G197" s="471">
        <f>'7-RP'!C24</f>
        <v>0</v>
      </c>
    </row>
    <row r="198" spans="1:7" ht="15.75">
      <c r="A198" s="466" t="str">
        <f t="shared" si="18"/>
        <v>ДФ ДСК Динамика</v>
      </c>
      <c r="B198" s="467" t="str">
        <f t="shared" si="19"/>
        <v>РГ-05-1659</v>
      </c>
      <c r="C198" s="468">
        <f t="shared" si="20"/>
        <v>44926</v>
      </c>
      <c r="D198" s="472" t="s">
        <v>898</v>
      </c>
      <c r="E198" s="470" t="s">
        <v>71</v>
      </c>
      <c r="F198" s="467" t="s">
        <v>1364</v>
      </c>
      <c r="G198" s="471">
        <f>'7-RP'!C25</f>
        <v>0</v>
      </c>
    </row>
    <row r="199" spans="1:7" ht="15.75">
      <c r="A199" s="475" t="str">
        <f t="shared" si="18"/>
        <v>ДФ ДСК Динамика</v>
      </c>
      <c r="B199" s="476" t="str">
        <f t="shared" si="19"/>
        <v>РГ-05-1659</v>
      </c>
      <c r="C199" s="477">
        <f t="shared" si="20"/>
        <v>44926</v>
      </c>
      <c r="D199" s="478"/>
      <c r="E199" s="479" t="s">
        <v>86</v>
      </c>
      <c r="F199" s="476" t="s">
        <v>1365</v>
      </c>
      <c r="G199" s="480">
        <f>'7-RP'!C31</f>
        <v>0</v>
      </c>
    </row>
    <row r="200" spans="1:7" ht="15.75">
      <c r="A200" s="475" t="str">
        <f t="shared" si="18"/>
        <v>ДФ ДСК Динамика</v>
      </c>
      <c r="B200" s="476" t="str">
        <f t="shared" si="19"/>
        <v>РГ-05-1659</v>
      </c>
      <c r="C200" s="477">
        <f t="shared" si="20"/>
        <v>44926</v>
      </c>
      <c r="D200" s="481" t="s">
        <v>899</v>
      </c>
      <c r="E200" s="482" t="s">
        <v>87</v>
      </c>
      <c r="F200" s="476" t="s">
        <v>1365</v>
      </c>
      <c r="G200" s="480">
        <f>'7-RP'!C32</f>
        <v>0</v>
      </c>
    </row>
    <row r="201" spans="1:7" ht="15.75">
      <c r="A201" s="475" t="str">
        <f t="shared" si="18"/>
        <v>ДФ ДСК Динамика</v>
      </c>
      <c r="B201" s="476" t="str">
        <f t="shared" si="19"/>
        <v>РГ-05-1659</v>
      </c>
      <c r="C201" s="477">
        <f t="shared" si="20"/>
        <v>44926</v>
      </c>
      <c r="D201" s="481" t="s">
        <v>900</v>
      </c>
      <c r="E201" s="482" t="s">
        <v>911</v>
      </c>
      <c r="F201" s="476" t="s">
        <v>1365</v>
      </c>
      <c r="G201" s="480">
        <f>'7-RP'!C33</f>
        <v>0</v>
      </c>
    </row>
    <row r="202" spans="1:7" ht="15.75">
      <c r="A202" s="475" t="str">
        <f aca="true" t="shared" si="21" ref="A202:A214">dfName</f>
        <v>ДФ ДСК Динамика</v>
      </c>
      <c r="B202" s="476" t="str">
        <f aca="true" t="shared" si="22" ref="B202:B214">dfRG</f>
        <v>РГ-05-1659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1365</v>
      </c>
      <c r="G202" s="480">
        <f>'7-RP'!C34</f>
        <v>0</v>
      </c>
    </row>
    <row r="203" spans="1:7" ht="15.75">
      <c r="A203" s="475" t="str">
        <f t="shared" si="21"/>
        <v>ДФ ДСК Динамика</v>
      </c>
      <c r="B203" s="476" t="str">
        <f t="shared" si="22"/>
        <v>РГ-05-1659</v>
      </c>
      <c r="C203" s="477">
        <f t="shared" si="23"/>
        <v>44926</v>
      </c>
      <c r="D203" s="481" t="s">
        <v>902</v>
      </c>
      <c r="E203" s="483" t="s">
        <v>98</v>
      </c>
      <c r="F203" s="476" t="s">
        <v>1365</v>
      </c>
      <c r="G203" s="480">
        <f>'7-RP'!C35</f>
        <v>0</v>
      </c>
    </row>
    <row r="204" spans="1:7" ht="15.75">
      <c r="A204" s="475" t="str">
        <f t="shared" si="21"/>
        <v>ДФ ДСК Динамика</v>
      </c>
      <c r="B204" s="476" t="str">
        <f t="shared" si="22"/>
        <v>РГ-05-1659</v>
      </c>
      <c r="C204" s="477">
        <f t="shared" si="23"/>
        <v>44926</v>
      </c>
      <c r="D204" s="481" t="s">
        <v>903</v>
      </c>
      <c r="E204" s="483" t="s">
        <v>118</v>
      </c>
      <c r="F204" s="476" t="s">
        <v>1365</v>
      </c>
      <c r="G204" s="480">
        <f>'7-RP'!C36</f>
        <v>0</v>
      </c>
    </row>
    <row r="205" spans="1:7" ht="15.75">
      <c r="A205" s="475" t="str">
        <f t="shared" si="21"/>
        <v>ДФ ДСК Динамика</v>
      </c>
      <c r="B205" s="476" t="str">
        <f t="shared" si="22"/>
        <v>РГ-05-1659</v>
      </c>
      <c r="C205" s="477">
        <f t="shared" si="23"/>
        <v>44926</v>
      </c>
      <c r="D205" s="481" t="s">
        <v>904</v>
      </c>
      <c r="E205" s="482" t="s">
        <v>120</v>
      </c>
      <c r="F205" s="476" t="s">
        <v>1365</v>
      </c>
      <c r="G205" s="480">
        <f>'7-RP'!C37</f>
        <v>0</v>
      </c>
    </row>
    <row r="206" spans="1:7" ht="15.75">
      <c r="A206" s="475" t="str">
        <f t="shared" si="21"/>
        <v>ДФ ДСК Динамика</v>
      </c>
      <c r="B206" s="476" t="str">
        <f t="shared" si="22"/>
        <v>РГ-05-1659</v>
      </c>
      <c r="C206" s="477">
        <f t="shared" si="23"/>
        <v>44926</v>
      </c>
      <c r="D206" s="481" t="s">
        <v>905</v>
      </c>
      <c r="E206" s="482" t="s">
        <v>139</v>
      </c>
      <c r="F206" s="476" t="s">
        <v>1365</v>
      </c>
      <c r="G206" s="480">
        <f>'7-RP'!C38</f>
        <v>0</v>
      </c>
    </row>
    <row r="207" spans="1:7" ht="15.75">
      <c r="A207" s="475" t="str">
        <f t="shared" si="21"/>
        <v>ДФ ДСК Динамика</v>
      </c>
      <c r="B207" s="476" t="str">
        <f t="shared" si="22"/>
        <v>РГ-05-1659</v>
      </c>
      <c r="C207" s="477">
        <f t="shared" si="23"/>
        <v>44926</v>
      </c>
      <c r="D207" s="481" t="s">
        <v>906</v>
      </c>
      <c r="E207" s="482" t="s">
        <v>102</v>
      </c>
      <c r="F207" s="476" t="s">
        <v>1365</v>
      </c>
      <c r="G207" s="480">
        <f>'7-RP'!C39</f>
        <v>0</v>
      </c>
    </row>
    <row r="208" spans="1:7" ht="15.75">
      <c r="A208" s="475" t="str">
        <f t="shared" si="21"/>
        <v>ДФ ДСК Динамика</v>
      </c>
      <c r="B208" s="476" t="str">
        <f t="shared" si="22"/>
        <v>РГ-05-1659</v>
      </c>
      <c r="C208" s="477">
        <f t="shared" si="23"/>
        <v>44926</v>
      </c>
      <c r="D208" s="481" t="s">
        <v>907</v>
      </c>
      <c r="E208" s="482" t="s">
        <v>103</v>
      </c>
      <c r="F208" s="476" t="s">
        <v>1365</v>
      </c>
      <c r="G208" s="480">
        <f>'7-RP'!C40</f>
        <v>0</v>
      </c>
    </row>
    <row r="209" spans="1:7" ht="31.5">
      <c r="A209" s="475" t="str">
        <f t="shared" si="21"/>
        <v>ДФ ДСК Динамика</v>
      </c>
      <c r="B209" s="476" t="str">
        <f t="shared" si="22"/>
        <v>РГ-05-1659</v>
      </c>
      <c r="C209" s="477">
        <f t="shared" si="23"/>
        <v>44926</v>
      </c>
      <c r="D209" s="481" t="s">
        <v>908</v>
      </c>
      <c r="E209" s="482" t="s">
        <v>993</v>
      </c>
      <c r="F209" s="476" t="s">
        <v>1365</v>
      </c>
      <c r="G209" s="480">
        <f>'7-RP'!C41</f>
        <v>0</v>
      </c>
    </row>
    <row r="210" spans="1:7" ht="31.5">
      <c r="A210" s="475" t="str">
        <f t="shared" si="21"/>
        <v>ДФ ДСК Динамика</v>
      </c>
      <c r="B210" s="476" t="str">
        <f t="shared" si="22"/>
        <v>РГ-05-1659</v>
      </c>
      <c r="C210" s="477">
        <f t="shared" si="23"/>
        <v>44926</v>
      </c>
      <c r="D210" s="481" t="s">
        <v>909</v>
      </c>
      <c r="E210" s="482" t="s">
        <v>994</v>
      </c>
      <c r="F210" s="476" t="s">
        <v>1365</v>
      </c>
      <c r="G210" s="480">
        <f>'7-RP'!C42</f>
        <v>0</v>
      </c>
    </row>
    <row r="211" spans="1:7" ht="31.5">
      <c r="A211" s="475" t="str">
        <f t="shared" si="21"/>
        <v>ДФ ДСК Динамика</v>
      </c>
      <c r="B211" s="476" t="str">
        <f t="shared" si="22"/>
        <v>РГ-05-1659</v>
      </c>
      <c r="C211" s="477">
        <f t="shared" si="23"/>
        <v>44926</v>
      </c>
      <c r="D211" s="481" t="s">
        <v>913</v>
      </c>
      <c r="E211" s="482" t="s">
        <v>142</v>
      </c>
      <c r="F211" s="476" t="s">
        <v>1365</v>
      </c>
      <c r="G211" s="480">
        <f>'7-RP'!C43</f>
        <v>0</v>
      </c>
    </row>
    <row r="212" spans="1:7" ht="15.75">
      <c r="A212" s="475" t="str">
        <f t="shared" si="21"/>
        <v>ДФ ДСК Динамика</v>
      </c>
      <c r="B212" s="476" t="str">
        <f t="shared" si="22"/>
        <v>РГ-05-1659</v>
      </c>
      <c r="C212" s="477">
        <f t="shared" si="23"/>
        <v>44926</v>
      </c>
      <c r="D212" s="481" t="s">
        <v>996</v>
      </c>
      <c r="E212" s="482" t="s">
        <v>995</v>
      </c>
      <c r="F212" s="476" t="s">
        <v>1365</v>
      </c>
      <c r="G212" s="480">
        <f>'7-RP'!C44</f>
        <v>0</v>
      </c>
    </row>
    <row r="213" spans="1:7" ht="15.75">
      <c r="A213" s="475" t="str">
        <f t="shared" si="21"/>
        <v>ДФ ДСК Динамика</v>
      </c>
      <c r="B213" s="476" t="str">
        <f t="shared" si="22"/>
        <v>РГ-05-1659</v>
      </c>
      <c r="C213" s="477">
        <f t="shared" si="23"/>
        <v>44926</v>
      </c>
      <c r="D213" s="481" t="s">
        <v>997</v>
      </c>
      <c r="E213" s="483" t="s">
        <v>88</v>
      </c>
      <c r="F213" s="476" t="s">
        <v>1365</v>
      </c>
      <c r="G213" s="480">
        <f>'7-RP'!C45</f>
        <v>0</v>
      </c>
    </row>
    <row r="214" spans="1:7" ht="16.5" thickBot="1">
      <c r="A214" s="484" t="str">
        <f t="shared" si="21"/>
        <v>ДФ ДСК Динамика</v>
      </c>
      <c r="B214" s="485" t="str">
        <f t="shared" si="22"/>
        <v>РГ-05-1659</v>
      </c>
      <c r="C214" s="486">
        <f t="shared" si="23"/>
        <v>44926</v>
      </c>
      <c r="D214" s="487" t="s">
        <v>910</v>
      </c>
      <c r="E214" s="488" t="s">
        <v>75</v>
      </c>
      <c r="F214" s="485" t="s">
        <v>1365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4103458</v>
      </c>
      <c r="H11" s="251">
        <v>3363515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264336</v>
      </c>
      <c r="H13" s="231">
        <v>160903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264336</v>
      </c>
      <c r="H16" s="252">
        <f>SUM(H13:H15)</f>
        <v>160903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296320</v>
      </c>
      <c r="H18" s="244">
        <f>SUM(H19:H20)</f>
        <v>-56581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413874</v>
      </c>
      <c r="H19" s="231">
        <v>60973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-117554</v>
      </c>
      <c r="H20" s="231">
        <v>-117554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352901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1244811</v>
      </c>
      <c r="D22" s="231">
        <v>1031694</v>
      </c>
      <c r="E22" s="287" t="s">
        <v>990</v>
      </c>
      <c r="F22" s="230" t="s">
        <v>991</v>
      </c>
      <c r="G22" s="231">
        <v>-254161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42159</v>
      </c>
      <c r="H23" s="252">
        <f>H19+H21+H20+H22</f>
        <v>296320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4409953</v>
      </c>
      <c r="H24" s="252">
        <f>H11+H16+H23</f>
        <v>3820738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1244811</v>
      </c>
      <c r="D25" s="252">
        <f>SUM(D21:D24)</f>
        <v>1031694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351933</v>
      </c>
      <c r="D27" s="244">
        <f>SUM(D28:D31)</f>
        <v>415547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152860</v>
      </c>
      <c r="D28" s="231">
        <v>184665</v>
      </c>
      <c r="E28" s="125" t="s">
        <v>125</v>
      </c>
      <c r="F28" s="262" t="s">
        <v>208</v>
      </c>
      <c r="G28" s="244">
        <f>SUM(G29:G31)</f>
        <v>7960</v>
      </c>
      <c r="H28" s="244">
        <f>SUM(H29:H31)</f>
        <v>83649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390</v>
      </c>
      <c r="H29" s="258">
        <v>400</v>
      </c>
    </row>
    <row r="30" spans="1:8" ht="15.75">
      <c r="A30" s="295" t="s">
        <v>100</v>
      </c>
      <c r="B30" s="230" t="s">
        <v>180</v>
      </c>
      <c r="C30" s="258">
        <v>199073</v>
      </c>
      <c r="D30" s="258">
        <v>230882</v>
      </c>
      <c r="E30" s="265" t="s">
        <v>94</v>
      </c>
      <c r="F30" s="262" t="s">
        <v>210</v>
      </c>
      <c r="G30" s="258">
        <v>7570</v>
      </c>
      <c r="H30" s="258">
        <v>83249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2819866</v>
      </c>
      <c r="D33" s="258">
        <v>2456176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3171799</v>
      </c>
      <c r="D37" s="243">
        <f>SUM(D32:D36)+D27</f>
        <v>2871723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>
        <v>19</v>
      </c>
    </row>
    <row r="39" spans="1:8" ht="15.75">
      <c r="A39" s="125" t="s">
        <v>134</v>
      </c>
      <c r="B39" s="262" t="s">
        <v>188</v>
      </c>
      <c r="C39" s="258">
        <v>918</v>
      </c>
      <c r="D39" s="258">
        <v>565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7960</v>
      </c>
      <c r="H40" s="259">
        <f>SUM(H32:H39)+H28+H27</f>
        <v>83668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385</v>
      </c>
      <c r="D42" s="258">
        <v>424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1303</v>
      </c>
      <c r="D43" s="259">
        <f>SUM(D39:D42)</f>
        <v>989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4417913</v>
      </c>
      <c r="D45" s="259">
        <f>D25+D37+D43+D44</f>
        <v>3904406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4417913</v>
      </c>
      <c r="D47" s="609">
        <f>D18+D45</f>
        <v>3904406</v>
      </c>
      <c r="E47" s="264" t="s">
        <v>35</v>
      </c>
      <c r="F47" s="223" t="s">
        <v>221</v>
      </c>
      <c r="G47" s="610">
        <f>G24+G40</f>
        <v>4417913</v>
      </c>
      <c r="H47" s="610">
        <f>H24+H40</f>
        <v>3904406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4" sqref="G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ДИНАМИКА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45008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5423</v>
      </c>
      <c r="D12" s="245">
        <v>484</v>
      </c>
      <c r="E12" s="136" t="s">
        <v>38</v>
      </c>
      <c r="F12" s="373" t="s">
        <v>811</v>
      </c>
      <c r="G12" s="245">
        <v>9222</v>
      </c>
      <c r="H12" s="245">
        <v>3087</v>
      </c>
      <c r="I12" s="132"/>
    </row>
    <row r="13" spans="1:9" s="124" customFormat="1" ht="31.5">
      <c r="A13" s="136" t="s">
        <v>936</v>
      </c>
      <c r="B13" s="373" t="s">
        <v>795</v>
      </c>
      <c r="C13" s="245">
        <v>33911</v>
      </c>
      <c r="D13" s="245">
        <v>496</v>
      </c>
      <c r="E13" s="136" t="s">
        <v>939</v>
      </c>
      <c r="F13" s="373" t="s">
        <v>812</v>
      </c>
      <c r="G13" s="245">
        <v>5594</v>
      </c>
      <c r="H13" s="245">
        <v>2830</v>
      </c>
      <c r="I13" s="132"/>
    </row>
    <row r="14" spans="1:9" s="124" customFormat="1" ht="31.5">
      <c r="A14" s="136" t="s">
        <v>937</v>
      </c>
      <c r="B14" s="373" t="s">
        <v>796</v>
      </c>
      <c r="C14" s="245">
        <v>4626544</v>
      </c>
      <c r="D14" s="245">
        <v>2007311</v>
      </c>
      <c r="E14" s="136" t="s">
        <v>940</v>
      </c>
      <c r="F14" s="373" t="s">
        <v>813</v>
      </c>
      <c r="G14" s="245">
        <v>4479266</v>
      </c>
      <c r="H14" s="245">
        <v>2494464</v>
      </c>
      <c r="I14" s="132"/>
    </row>
    <row r="15" spans="1:9" s="124" customFormat="1" ht="31.5">
      <c r="A15" s="136" t="s">
        <v>938</v>
      </c>
      <c r="B15" s="373" t="s">
        <v>797</v>
      </c>
      <c r="C15" s="245">
        <v>97336</v>
      </c>
      <c r="D15" s="245">
        <v>156</v>
      </c>
      <c r="E15" s="136" t="s">
        <v>941</v>
      </c>
      <c r="F15" s="373" t="s">
        <v>814</v>
      </c>
      <c r="G15" s="245">
        <v>110208</v>
      </c>
      <c r="H15" s="245">
        <v>7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2985</v>
      </c>
      <c r="D16" s="245">
        <v>2734</v>
      </c>
      <c r="E16" s="157" t="s">
        <v>942</v>
      </c>
      <c r="F16" s="373" t="s">
        <v>815</v>
      </c>
      <c r="G16" s="245">
        <v>3839</v>
      </c>
      <c r="H16" s="245">
        <v>3261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91</v>
      </c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4766199</v>
      </c>
      <c r="D18" s="248">
        <f>SUM(D12:D16)</f>
        <v>2011181</v>
      </c>
      <c r="E18" s="138" t="s">
        <v>20</v>
      </c>
      <c r="F18" s="374" t="s">
        <v>817</v>
      </c>
      <c r="G18" s="248">
        <f>SUM(G12:G17)</f>
        <v>4608220</v>
      </c>
      <c r="H18" s="248">
        <f>SUM(H12:H17)</f>
        <v>2503649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96182</v>
      </c>
      <c r="D21" s="245">
        <v>139567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96182</v>
      </c>
      <c r="D25" s="248">
        <f>SUM(D20:D24)</f>
        <v>139567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4862381</v>
      </c>
      <c r="D26" s="248">
        <f>D18+D25</f>
        <v>2150748</v>
      </c>
      <c r="E26" s="250" t="s">
        <v>40</v>
      </c>
      <c r="F26" s="374" t="s">
        <v>819</v>
      </c>
      <c r="G26" s="248">
        <f>G18+G25</f>
        <v>4608220</v>
      </c>
      <c r="H26" s="248">
        <f>H18+H25</f>
        <v>2503649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352901</v>
      </c>
      <c r="E27" s="250" t="s">
        <v>825</v>
      </c>
      <c r="F27" s="374" t="s">
        <v>820</v>
      </c>
      <c r="G27" s="284">
        <f>IF((C26-G26)&gt;0,C26-G26,0)</f>
        <v>254161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352901</v>
      </c>
      <c r="E29" s="250" t="s">
        <v>147</v>
      </c>
      <c r="F29" s="374" t="s">
        <v>821</v>
      </c>
      <c r="G29" s="248">
        <f>G27</f>
        <v>254161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4862381</v>
      </c>
      <c r="D30" s="248">
        <f>D26+D28+D29</f>
        <v>2503649</v>
      </c>
      <c r="E30" s="250" t="s">
        <v>827</v>
      </c>
      <c r="F30" s="374" t="s">
        <v>822</v>
      </c>
      <c r="G30" s="248">
        <f>G26+G29</f>
        <v>4862381</v>
      </c>
      <c r="H30" s="248">
        <f>H26+H29</f>
        <v>2503649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ДИНАМИКА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45008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1351297</v>
      </c>
      <c r="D13" s="524">
        <v>-507921</v>
      </c>
      <c r="E13" s="525">
        <f>SUM(C13:D13)</f>
        <v>843376</v>
      </c>
      <c r="F13" s="524">
        <v>1685405</v>
      </c>
      <c r="G13" s="524">
        <v>-595968</v>
      </c>
      <c r="H13" s="525">
        <f>SUM(F13:G13)</f>
        <v>1089437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1351297</v>
      </c>
      <c r="D19" s="528">
        <f>SUM(D13:D14,D16:D18)</f>
        <v>-507921</v>
      </c>
      <c r="E19" s="525">
        <f t="shared" si="0"/>
        <v>843376</v>
      </c>
      <c r="F19" s="528">
        <f>SUM(F13:F14,F16:F18)</f>
        <v>1685405</v>
      </c>
      <c r="G19" s="528">
        <f>SUM(G13:G14,G16:G18)</f>
        <v>-595968</v>
      </c>
      <c r="H19" s="525">
        <f t="shared" si="1"/>
        <v>1089437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920557</v>
      </c>
      <c r="D21" s="524">
        <v>-1396545</v>
      </c>
      <c r="E21" s="525">
        <f>SUM(C21:D21)</f>
        <v>-475988</v>
      </c>
      <c r="F21" s="524">
        <v>389372</v>
      </c>
      <c r="G21" s="524">
        <v>-988392</v>
      </c>
      <c r="H21" s="525">
        <f>SUM(F21:G21)</f>
        <v>-599020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3476</v>
      </c>
      <c r="D23" s="524">
        <v>-8799</v>
      </c>
      <c r="E23" s="525">
        <f t="shared" si="2"/>
        <v>-5323</v>
      </c>
      <c r="F23" s="524">
        <v>3253</v>
      </c>
      <c r="G23" s="524">
        <v>-3552</v>
      </c>
      <c r="H23" s="525">
        <f t="shared" si="3"/>
        <v>-299</v>
      </c>
    </row>
    <row r="24" spans="1:8" ht="12.75">
      <c r="A24" s="523" t="s">
        <v>961</v>
      </c>
      <c r="B24" s="95" t="s">
        <v>840</v>
      </c>
      <c r="C24" s="524">
        <v>9594</v>
      </c>
      <c r="D24" s="524"/>
      <c r="E24" s="525">
        <f t="shared" si="2"/>
        <v>9594</v>
      </c>
      <c r="F24" s="524">
        <v>3015</v>
      </c>
      <c r="G24" s="524"/>
      <c r="H24" s="525">
        <f t="shared" si="3"/>
        <v>3015</v>
      </c>
    </row>
    <row r="25" spans="1:8" ht="12.75">
      <c r="A25" s="531" t="s">
        <v>962</v>
      </c>
      <c r="B25" s="95" t="s">
        <v>841</v>
      </c>
      <c r="C25" s="524"/>
      <c r="D25" s="524">
        <v>-164664</v>
      </c>
      <c r="E25" s="525">
        <f t="shared" si="2"/>
        <v>-164664</v>
      </c>
      <c r="F25" s="524"/>
      <c r="G25" s="524">
        <v>-64588</v>
      </c>
      <c r="H25" s="525">
        <f t="shared" si="3"/>
        <v>-64588</v>
      </c>
    </row>
    <row r="26" spans="1:8" ht="12.75">
      <c r="A26" s="531" t="s">
        <v>963</v>
      </c>
      <c r="B26" s="95" t="s">
        <v>842</v>
      </c>
      <c r="C26" s="524"/>
      <c r="D26" s="524">
        <v>-6432</v>
      </c>
      <c r="E26" s="525">
        <f t="shared" si="2"/>
        <v>-6432</v>
      </c>
      <c r="F26" s="524"/>
      <c r="G26" s="524">
        <v>-6049</v>
      </c>
      <c r="H26" s="525">
        <f t="shared" si="3"/>
        <v>-6049</v>
      </c>
    </row>
    <row r="27" spans="1:8" ht="12.75">
      <c r="A27" s="527" t="s">
        <v>964</v>
      </c>
      <c r="B27" s="95" t="s">
        <v>843</v>
      </c>
      <c r="C27" s="524">
        <v>33611</v>
      </c>
      <c r="D27" s="524">
        <v>-20907</v>
      </c>
      <c r="E27" s="525">
        <f t="shared" si="2"/>
        <v>12704</v>
      </c>
      <c r="F27" s="524"/>
      <c r="G27" s="524">
        <v>-60</v>
      </c>
      <c r="H27" s="525">
        <f t="shared" si="3"/>
        <v>-60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967238</v>
      </c>
      <c r="D29" s="528">
        <f>SUM(D21:D28)</f>
        <v>-1597347</v>
      </c>
      <c r="E29" s="525">
        <f t="shared" si="2"/>
        <v>-630109</v>
      </c>
      <c r="F29" s="528">
        <f>SUM(F21:F28)</f>
        <v>395640</v>
      </c>
      <c r="G29" s="528">
        <f>SUM(G21:G28)</f>
        <v>-1062641</v>
      </c>
      <c r="H29" s="525">
        <f t="shared" si="3"/>
        <v>-667001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-150</v>
      </c>
      <c r="E35" s="525">
        <f>SUM(C35:D35)</f>
        <v>-150</v>
      </c>
      <c r="F35" s="524"/>
      <c r="G35" s="524">
        <v>-120</v>
      </c>
      <c r="H35" s="525">
        <f>SUM(F35:G35)</f>
        <v>-120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-150</v>
      </c>
      <c r="E36" s="528">
        <f t="shared" si="4"/>
        <v>-150</v>
      </c>
      <c r="F36" s="528">
        <f t="shared" si="4"/>
        <v>0</v>
      </c>
      <c r="G36" s="528">
        <f t="shared" si="4"/>
        <v>-120</v>
      </c>
      <c r="H36" s="528">
        <f t="shared" si="4"/>
        <v>-120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2318535</v>
      </c>
      <c r="D37" s="528">
        <f t="shared" si="5"/>
        <v>-2105418</v>
      </c>
      <c r="E37" s="528">
        <f t="shared" si="5"/>
        <v>213117</v>
      </c>
      <c r="F37" s="528">
        <f t="shared" si="5"/>
        <v>2081045</v>
      </c>
      <c r="G37" s="528">
        <f t="shared" si="5"/>
        <v>-1658729</v>
      </c>
      <c r="H37" s="528">
        <f t="shared" si="5"/>
        <v>422316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1031694</v>
      </c>
      <c r="F38" s="528"/>
      <c r="G38" s="528"/>
      <c r="H38" s="534">
        <v>609378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1244811</v>
      </c>
      <c r="F39" s="528"/>
      <c r="G39" s="528"/>
      <c r="H39" s="528">
        <f>SUM(H37:H38)</f>
        <v>1031694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1244811</v>
      </c>
      <c r="F40" s="525"/>
      <c r="G40" s="525"/>
      <c r="H40" s="524">
        <v>1031694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1427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2393474</v>
      </c>
      <c r="D13" s="235">
        <v>41507</v>
      </c>
      <c r="E13" s="235"/>
      <c r="F13" s="235"/>
      <c r="G13" s="235">
        <v>60973</v>
      </c>
      <c r="H13" s="235">
        <v>-117554</v>
      </c>
      <c r="I13" s="611">
        <f>SUM(C13:H13)</f>
        <v>2378400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3363515</v>
      </c>
      <c r="D14" s="611">
        <f>'1-SB'!H13</f>
        <v>160903</v>
      </c>
      <c r="E14" s="611">
        <f>'1-SB'!H14</f>
        <v>0</v>
      </c>
      <c r="F14" s="611">
        <f>'1-SB'!H15</f>
        <v>0</v>
      </c>
      <c r="G14" s="611">
        <f>'1-SB'!H19+'1-SB'!H21</f>
        <v>413874</v>
      </c>
      <c r="H14" s="611">
        <f>'1-SB'!H20+'1-SB'!H22</f>
        <v>-117554</v>
      </c>
      <c r="I14" s="611">
        <f aca="true" t="shared" si="0" ref="I14:I36">SUM(C14:H14)</f>
        <v>3820738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3363515</v>
      </c>
      <c r="D18" s="612">
        <f t="shared" si="2"/>
        <v>160903</v>
      </c>
      <c r="E18" s="612">
        <f>E14+E15</f>
        <v>0</v>
      </c>
      <c r="F18" s="612">
        <f t="shared" si="2"/>
        <v>0</v>
      </c>
      <c r="G18" s="612">
        <f t="shared" si="2"/>
        <v>413874</v>
      </c>
      <c r="H18" s="612">
        <f t="shared" si="2"/>
        <v>-117554</v>
      </c>
      <c r="I18" s="611">
        <f t="shared" si="0"/>
        <v>3820738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739943</v>
      </c>
      <c r="D19" s="612">
        <f t="shared" si="3"/>
        <v>103433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843376</v>
      </c>
      <c r="J19" s="105"/>
    </row>
    <row r="20" spans="1:10" ht="15">
      <c r="A20" s="205" t="s">
        <v>225</v>
      </c>
      <c r="B20" s="82" t="s">
        <v>863</v>
      </c>
      <c r="C20" s="236">
        <v>1200158</v>
      </c>
      <c r="D20" s="236">
        <v>151139</v>
      </c>
      <c r="E20" s="236"/>
      <c r="F20" s="236"/>
      <c r="G20" s="236"/>
      <c r="H20" s="236"/>
      <c r="I20" s="611">
        <f t="shared" si="0"/>
        <v>1351297</v>
      </c>
      <c r="J20" s="105"/>
    </row>
    <row r="21" spans="1:10" ht="15">
      <c r="A21" s="205" t="s">
        <v>226</v>
      </c>
      <c r="B21" s="82" t="s">
        <v>864</v>
      </c>
      <c r="C21" s="236">
        <v>-460215</v>
      </c>
      <c r="D21" s="236">
        <v>-47706</v>
      </c>
      <c r="E21" s="236"/>
      <c r="F21" s="236"/>
      <c r="G21" s="236"/>
      <c r="H21" s="236"/>
      <c r="I21" s="611">
        <f t="shared" si="0"/>
        <v>-507921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-254161</v>
      </c>
      <c r="I22" s="611">
        <f t="shared" si="0"/>
        <v>-254161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4103458</v>
      </c>
      <c r="D34" s="612">
        <f t="shared" si="7"/>
        <v>264336</v>
      </c>
      <c r="E34" s="612">
        <f t="shared" si="7"/>
        <v>0</v>
      </c>
      <c r="F34" s="612">
        <f t="shared" si="7"/>
        <v>0</v>
      </c>
      <c r="G34" s="612">
        <f t="shared" si="7"/>
        <v>413874</v>
      </c>
      <c r="H34" s="612">
        <f t="shared" si="7"/>
        <v>-371715</v>
      </c>
      <c r="I34" s="611">
        <f t="shared" si="0"/>
        <v>4409953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4103458</v>
      </c>
      <c r="D36" s="615">
        <f t="shared" si="8"/>
        <v>264336</v>
      </c>
      <c r="E36" s="615">
        <f t="shared" si="8"/>
        <v>0</v>
      </c>
      <c r="F36" s="615">
        <f t="shared" si="8"/>
        <v>0</v>
      </c>
      <c r="G36" s="615">
        <f t="shared" si="8"/>
        <v>413874</v>
      </c>
      <c r="H36" s="615">
        <f t="shared" si="8"/>
        <v>-371715</v>
      </c>
      <c r="I36" s="611">
        <f t="shared" si="0"/>
        <v>4409953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1428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1448</v>
      </c>
      <c r="E1" s="112"/>
      <c r="F1" s="112"/>
      <c r="G1" s="112"/>
      <c r="H1" s="112"/>
    </row>
    <row r="2" spans="1:8" ht="18" customHeight="1">
      <c r="A2" s="660" t="s">
        <v>1410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ДФ ДСК ДИНАМИКА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1399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1420</v>
      </c>
      <c r="C11" s="571" t="s">
        <v>1388</v>
      </c>
      <c r="D11" s="591" t="s">
        <v>1025</v>
      </c>
    </row>
    <row r="12" spans="1:4" s="161" customFormat="1" ht="15.75">
      <c r="A12" s="372">
        <v>2</v>
      </c>
      <c r="B12" s="561" t="s">
        <v>1367</v>
      </c>
      <c r="C12" s="571" t="s">
        <v>1389</v>
      </c>
      <c r="D12" s="601">
        <v>3363515</v>
      </c>
    </row>
    <row r="13" spans="1:4" s="161" customFormat="1" ht="15.75">
      <c r="A13" s="372">
        <v>3</v>
      </c>
      <c r="B13" s="562" t="s">
        <v>1366</v>
      </c>
      <c r="C13" s="571" t="s">
        <v>1390</v>
      </c>
      <c r="D13" s="601">
        <v>4103457.5169</v>
      </c>
    </row>
    <row r="14" spans="1:4" s="161" customFormat="1" ht="15.75">
      <c r="A14" s="372">
        <v>4</v>
      </c>
      <c r="B14" s="563" t="s">
        <v>1379</v>
      </c>
      <c r="C14" s="571" t="s">
        <v>1391</v>
      </c>
      <c r="D14" s="601">
        <v>1200157.3816000002</v>
      </c>
    </row>
    <row r="15" spans="1:4" s="161" customFormat="1" ht="15.75">
      <c r="A15" s="372">
        <v>5</v>
      </c>
      <c r="B15" s="563" t="s">
        <v>1381</v>
      </c>
      <c r="C15" s="571" t="s">
        <v>1392</v>
      </c>
      <c r="D15" s="602">
        <v>1351297</v>
      </c>
    </row>
    <row r="16" spans="1:4" s="161" customFormat="1" ht="15.75">
      <c r="A16" s="372">
        <v>6</v>
      </c>
      <c r="B16" s="563" t="s">
        <v>1380</v>
      </c>
      <c r="C16" s="571" t="s">
        <v>1393</v>
      </c>
      <c r="D16" s="601">
        <v>460214.8647</v>
      </c>
    </row>
    <row r="17" spans="1:4" s="161" customFormat="1" ht="15.75">
      <c r="A17" s="372">
        <v>7</v>
      </c>
      <c r="B17" s="563" t="s">
        <v>1382</v>
      </c>
      <c r="C17" s="571" t="s">
        <v>1394</v>
      </c>
      <c r="D17" s="602">
        <v>507921</v>
      </c>
    </row>
    <row r="18" spans="1:4" s="161" customFormat="1" ht="15.75">
      <c r="A18" s="372">
        <v>8</v>
      </c>
      <c r="B18" s="563" t="s">
        <v>1383</v>
      </c>
      <c r="C18" s="571" t="s">
        <v>1395</v>
      </c>
      <c r="D18" s="601">
        <v>1.1359360103938885</v>
      </c>
    </row>
    <row r="19" spans="1:4" s="161" customFormat="1" ht="15.75">
      <c r="A19" s="372">
        <v>9</v>
      </c>
      <c r="B19" s="563" t="s">
        <v>1384</v>
      </c>
      <c r="C19" s="571" t="s">
        <v>1396</v>
      </c>
      <c r="D19" s="601">
        <v>1.0746920765812011</v>
      </c>
    </row>
    <row r="20" spans="1:4" s="161" customFormat="1" ht="15.75">
      <c r="A20" s="372">
        <v>10</v>
      </c>
      <c r="B20" s="563" t="s">
        <v>1475</v>
      </c>
      <c r="C20" s="571" t="s">
        <v>1397</v>
      </c>
      <c r="D20" s="601">
        <v>4446147</v>
      </c>
    </row>
    <row r="21" spans="1:4" s="161" customFormat="1" ht="15.75">
      <c r="A21" s="372">
        <v>11</v>
      </c>
      <c r="B21" s="563" t="s">
        <v>1476</v>
      </c>
      <c r="C21" s="571" t="s">
        <v>1477</v>
      </c>
      <c r="D21" s="601">
        <v>4446147</v>
      </c>
    </row>
    <row r="22" spans="1:4" ht="15.75">
      <c r="A22" s="372">
        <v>12</v>
      </c>
      <c r="B22" s="572" t="s">
        <v>1385</v>
      </c>
      <c r="C22" s="571" t="s">
        <v>1398</v>
      </c>
      <c r="D22" s="592">
        <v>88985</v>
      </c>
    </row>
    <row r="23" spans="1:4" ht="15.75">
      <c r="A23" s="372">
        <v>13</v>
      </c>
      <c r="B23" s="572" t="s">
        <v>1386</v>
      </c>
      <c r="C23" s="571" t="s">
        <v>1400</v>
      </c>
      <c r="D23" s="592">
        <v>6422</v>
      </c>
    </row>
    <row r="24" spans="1:4" ht="15.75">
      <c r="A24" s="372">
        <v>14</v>
      </c>
      <c r="B24" s="572" t="s">
        <v>1387</v>
      </c>
      <c r="C24" s="571" t="s">
        <v>1440</v>
      </c>
      <c r="D24" s="592">
        <v>372</v>
      </c>
    </row>
    <row r="25" spans="1:4" ht="15.75">
      <c r="A25" s="372">
        <v>15</v>
      </c>
      <c r="B25" s="572" t="s">
        <v>1436</v>
      </c>
      <c r="C25" s="571" t="s">
        <v>1441</v>
      </c>
      <c r="D25" s="600">
        <v>-0.0539201014138071</v>
      </c>
    </row>
    <row r="26" spans="1:4" ht="15.75">
      <c r="A26" s="372">
        <v>16</v>
      </c>
      <c r="B26" s="572" t="s">
        <v>1437</v>
      </c>
      <c r="C26" s="571" t="s">
        <v>1442</v>
      </c>
      <c r="D26" s="600">
        <v>0.016578557252247883</v>
      </c>
    </row>
    <row r="27" spans="1:4" ht="15.75">
      <c r="A27" s="372">
        <v>17</v>
      </c>
      <c r="B27" s="572" t="s">
        <v>1438</v>
      </c>
      <c r="C27" s="571" t="s">
        <v>1443</v>
      </c>
      <c r="D27" s="600">
        <v>-0.0539201014138071</v>
      </c>
    </row>
    <row r="28" spans="1:4" ht="15.75">
      <c r="A28" s="372">
        <v>18</v>
      </c>
      <c r="B28" s="572" t="s">
        <v>1439</v>
      </c>
      <c r="C28" s="571" t="s">
        <v>1472</v>
      </c>
      <c r="D28" s="600">
        <v>0.09224374711225883</v>
      </c>
    </row>
    <row r="31" ht="15.75">
      <c r="B31" s="646" t="s">
        <v>1473</v>
      </c>
    </row>
    <row r="32" ht="15.75">
      <c r="B32" s="566" t="s">
        <v>1474</v>
      </c>
    </row>
    <row r="33" ht="31.5">
      <c r="B33" s="647" t="s">
        <v>1478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ДИНАМИКА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15" sqref="D1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ДИНАМИКА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45008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28" sqref="U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1465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308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308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308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308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308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308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308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308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308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308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308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308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308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308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308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308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308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308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308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308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1466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1468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1469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1467</v>
      </c>
      <c r="U264" s="644">
        <f>U212+U263</f>
        <v>0</v>
      </c>
      <c r="V264" s="645">
        <f>V212+V263</f>
        <v>0</v>
      </c>
    </row>
    <row r="266" spans="4:14" ht="15.75" customHeight="1">
      <c r="D266" s="677" t="s">
        <v>1457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1471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1462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1463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1470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Aleksandrova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2023-03-27T13:53:30Z</dcterms:modified>
  <cp:category/>
  <cp:version/>
  <cp:contentType/>
  <cp:contentStatus/>
</cp:coreProperties>
</file>