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<sst xmlns="http://schemas.openxmlformats.org/spreadsheetml/2006/main" count="3147" uniqueCount="1495">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</sst>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0.000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БАЛАНС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3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:G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БАЛАНС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B11" sqref="B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БАЛАНС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БАЛАНС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L23" sqref="L23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БАЛАНС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12937289</v>
      </c>
      <c r="E11" s="349">
        <f>'1-SB'!D47</f>
        <v>14400355</v>
      </c>
      <c r="F11" s="347"/>
    </row>
    <row r="12" spans="2:6" ht="15.75">
      <c r="B12" s="343"/>
      <c r="C12" s="343" t="s">
        <v>1353</v>
      </c>
      <c r="D12" s="348">
        <f>'1-SB'!G47</f>
        <v>12937289</v>
      </c>
      <c r="E12" s="349">
        <f>'1-SB'!H47</f>
        <v>14400355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4912149</v>
      </c>
      <c r="E19" s="348">
        <f>'1-SB'!C25</f>
        <v>4912149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4912149</v>
      </c>
      <c r="E20" s="358">
        <f>'1-SB'!C22</f>
        <v>4912149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9985928</v>
      </c>
      <c r="E26" s="362">
        <f>'1-SB'!G11</f>
        <v>9985928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3841498</v>
      </c>
      <c r="E27" s="362">
        <f>'1-SB'!G16</f>
        <v>3841498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15907147</v>
      </c>
      <c r="E28" s="362">
        <f>'1-SB'!G19+'1-SB'!G21</f>
        <v>15907147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-16825176</v>
      </c>
      <c r="E29" s="362">
        <f>'1-SB'!G20+'1-SB'!G22</f>
        <v>-16825176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12909397</v>
      </c>
      <c r="E30" s="364">
        <f>'1-SB'!G24</f>
        <v>12909397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520377</v>
      </c>
      <c r="F41" s="365">
        <f>D41-E41</f>
        <v>-520377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27892</v>
      </c>
      <c r="F44" s="365">
        <f>D44-E44</f>
        <v>-27892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7504763</v>
      </c>
      <c r="F47" s="365">
        <f>D47-E47</f>
        <v>-7504763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БАЛАНС</v>
      </c>
      <c r="B3" s="388" t="str">
        <f aca="true" t="shared" si="1" ref="B3:B34">dfRG</f>
        <v>РГ-05-1209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БАЛАНС</v>
      </c>
      <c r="B4" s="388" t="str">
        <f t="shared" si="1"/>
        <v>РГ-05-1209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БАЛАНС</v>
      </c>
      <c r="B5" s="388" t="str">
        <f t="shared" si="1"/>
        <v>РГ-05-1209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БАЛАНС</v>
      </c>
      <c r="B6" s="388" t="str">
        <f t="shared" si="1"/>
        <v>РГ-05-1209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БАЛАНС</v>
      </c>
      <c r="B7" s="388" t="str">
        <f t="shared" si="1"/>
        <v>РГ-05-1209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БАЛАНС</v>
      </c>
      <c r="B8" s="388" t="str">
        <f t="shared" si="1"/>
        <v>РГ-05-1209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БАЛАНС</v>
      </c>
      <c r="B9" s="388" t="str">
        <f t="shared" si="1"/>
        <v>РГ-05-1209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БАЛАНС</v>
      </c>
      <c r="B10" s="388" t="str">
        <f t="shared" si="1"/>
        <v>РГ-05-1209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БАЛАНС</v>
      </c>
      <c r="B11" s="388" t="str">
        <f t="shared" si="1"/>
        <v>РГ-05-1209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БАЛАНС</v>
      </c>
      <c r="B12" s="388" t="str">
        <f t="shared" si="1"/>
        <v>РГ-05-1209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БАЛАНС</v>
      </c>
      <c r="B13" s="388" t="str">
        <f t="shared" si="1"/>
        <v>РГ-05-1209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БАЛАНС</v>
      </c>
      <c r="B14" s="388" t="str">
        <f t="shared" si="1"/>
        <v>РГ-05-1209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БАЛАНС</v>
      </c>
      <c r="B15" s="388" t="str">
        <f t="shared" si="1"/>
        <v>РГ-05-1209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4912149</v>
      </c>
    </row>
    <row r="16" spans="1:7" ht="15.75">
      <c r="A16" s="387" t="str">
        <f t="shared" si="0"/>
        <v>ДФ ДСК БАЛАНС</v>
      </c>
      <c r="B16" s="388" t="str">
        <f t="shared" si="1"/>
        <v>РГ-05-1209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ДСК БАЛАНС</v>
      </c>
      <c r="B17" s="388" t="str">
        <f t="shared" si="1"/>
        <v>РГ-05-1209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БАЛАНС</v>
      </c>
      <c r="B18" s="388" t="str">
        <f t="shared" si="1"/>
        <v>РГ-05-1209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4912149</v>
      </c>
    </row>
    <row r="19" spans="1:7" ht="15.75">
      <c r="A19" s="387" t="str">
        <f t="shared" si="0"/>
        <v>ДФ ДСК БАЛАНС</v>
      </c>
      <c r="B19" s="388" t="str">
        <f t="shared" si="1"/>
        <v>РГ-05-1209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БАЛАНС</v>
      </c>
      <c r="B20" s="388" t="str">
        <f t="shared" si="1"/>
        <v>РГ-05-1209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7260942</v>
      </c>
    </row>
    <row r="21" spans="1:7" ht="15.75">
      <c r="A21" s="387" t="str">
        <f t="shared" si="0"/>
        <v>ДФ ДСК БАЛАНС</v>
      </c>
      <c r="B21" s="388" t="str">
        <f t="shared" si="1"/>
        <v>РГ-05-1209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5172361</v>
      </c>
    </row>
    <row r="22" spans="1:7" ht="15.75">
      <c r="A22" s="387" t="str">
        <f t="shared" si="0"/>
        <v>ДФ ДСК БАЛАНС</v>
      </c>
      <c r="B22" s="388" t="str">
        <f t="shared" si="1"/>
        <v>РГ-05-1209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БАЛАНС</v>
      </c>
      <c r="B23" s="388" t="str">
        <f t="shared" si="1"/>
        <v>РГ-05-1209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2088581</v>
      </c>
    </row>
    <row r="24" spans="1:7" ht="15.75">
      <c r="A24" s="387" t="str">
        <f t="shared" si="0"/>
        <v>ДФ ДСК БАЛАНС</v>
      </c>
      <c r="B24" s="388" t="str">
        <f t="shared" si="1"/>
        <v>РГ-05-1209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БАЛАНС</v>
      </c>
      <c r="B25" s="388" t="str">
        <f t="shared" si="1"/>
        <v>РГ-05-1209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БАЛАНС</v>
      </c>
      <c r="B26" s="388" t="str">
        <f t="shared" si="1"/>
        <v>РГ-05-1209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243821</v>
      </c>
    </row>
    <row r="27" spans="1:7" ht="15.75">
      <c r="A27" s="387" t="str">
        <f t="shared" si="0"/>
        <v>ДФ ДСК БАЛАНС</v>
      </c>
      <c r="B27" s="388" t="str">
        <f t="shared" si="1"/>
        <v>РГ-05-1209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БАЛАНС</v>
      </c>
      <c r="B28" s="388" t="str">
        <f t="shared" si="1"/>
        <v>РГ-05-1209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БАЛАНС</v>
      </c>
      <c r="B29" s="388" t="str">
        <f t="shared" si="1"/>
        <v>РГ-05-1209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БАЛАНС</v>
      </c>
      <c r="B30" s="388" t="str">
        <f t="shared" si="1"/>
        <v>РГ-05-1209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7504763</v>
      </c>
    </row>
    <row r="31" spans="1:7" ht="15.75">
      <c r="A31" s="387" t="str">
        <f t="shared" si="0"/>
        <v>ДФ ДСК БАЛАНС</v>
      </c>
      <c r="B31" s="388" t="str">
        <f t="shared" si="1"/>
        <v>РГ-05-1209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БАЛАНС</v>
      </c>
      <c r="B32" s="388" t="str">
        <f t="shared" si="1"/>
        <v>РГ-05-1209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31493</v>
      </c>
    </row>
    <row r="33" spans="1:7" ht="15.75">
      <c r="A33" s="387" t="str">
        <f t="shared" si="0"/>
        <v>ДФ ДСК БАЛАНС</v>
      </c>
      <c r="B33" s="388" t="str">
        <f t="shared" si="1"/>
        <v>РГ-05-1209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БАЛАНС</v>
      </c>
      <c r="B34" s="388" t="str">
        <f t="shared" si="1"/>
        <v>РГ-05-1209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БАЛАНС</v>
      </c>
      <c r="B35" s="388" t="str">
        <f aca="true" t="shared" si="4" ref="B35:B58">dfRG</f>
        <v>РГ-05-1209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488884</v>
      </c>
    </row>
    <row r="36" spans="1:7" ht="15.75">
      <c r="A36" s="387" t="str">
        <f t="shared" si="3"/>
        <v>ДФ ДСК БАЛАНС</v>
      </c>
      <c r="B36" s="388" t="str">
        <f t="shared" si="4"/>
        <v>РГ-05-1209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520377</v>
      </c>
    </row>
    <row r="37" spans="1:7" ht="15.75">
      <c r="A37" s="387" t="str">
        <f t="shared" si="3"/>
        <v>ДФ ДСК БАЛАНС</v>
      </c>
      <c r="B37" s="388" t="str">
        <f t="shared" si="4"/>
        <v>РГ-05-1209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БАЛАНС</v>
      </c>
      <c r="B38" s="388" t="str">
        <f t="shared" si="4"/>
        <v>РГ-05-1209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12937289</v>
      </c>
    </row>
    <row r="39" spans="1:7" ht="15.75">
      <c r="A39" s="387" t="str">
        <f t="shared" si="3"/>
        <v>ДФ ДСК БАЛАНС</v>
      </c>
      <c r="B39" s="388" t="str">
        <f t="shared" si="4"/>
        <v>РГ-05-1209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12937289</v>
      </c>
    </row>
    <row r="40" spans="1:7" ht="15.75">
      <c r="A40" s="406" t="str">
        <f t="shared" si="3"/>
        <v>ДФ ДСК БАЛАНС</v>
      </c>
      <c r="B40" s="407" t="str">
        <f t="shared" si="4"/>
        <v>РГ-05-1209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БАЛАНС</v>
      </c>
      <c r="B41" s="407" t="str">
        <f t="shared" si="4"/>
        <v>РГ-05-1209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9985928</v>
      </c>
    </row>
    <row r="42" spans="1:7" ht="15.75">
      <c r="A42" s="406" t="str">
        <f t="shared" si="3"/>
        <v>ДФ ДСК БАЛАНС</v>
      </c>
      <c r="B42" s="407" t="str">
        <f t="shared" si="4"/>
        <v>РГ-05-1209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БАЛАНС</v>
      </c>
      <c r="B43" s="407" t="str">
        <f t="shared" si="4"/>
        <v>РГ-05-1209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3841498</v>
      </c>
    </row>
    <row r="44" spans="1:7" ht="15.75">
      <c r="A44" s="406" t="str">
        <f t="shared" si="3"/>
        <v>ДФ ДСК БАЛАНС</v>
      </c>
      <c r="B44" s="407" t="str">
        <f t="shared" si="4"/>
        <v>РГ-05-1209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БАЛАНС</v>
      </c>
      <c r="B45" s="407" t="str">
        <f t="shared" si="4"/>
        <v>РГ-05-1209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БАЛАНС</v>
      </c>
      <c r="B46" s="407" t="str">
        <f t="shared" si="4"/>
        <v>РГ-05-1209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3841498</v>
      </c>
    </row>
    <row r="47" spans="1:7" ht="15.75">
      <c r="A47" s="406" t="str">
        <f t="shared" si="3"/>
        <v>ДФ ДСК БАЛАНС</v>
      </c>
      <c r="B47" s="407" t="str">
        <f t="shared" si="4"/>
        <v>РГ-05-1209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БАЛАНС</v>
      </c>
      <c r="B48" s="407" t="str">
        <f t="shared" si="4"/>
        <v>РГ-05-1209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139951</v>
      </c>
    </row>
    <row r="49" spans="1:7" ht="15.75">
      <c r="A49" s="406" t="str">
        <f t="shared" si="3"/>
        <v>ДФ ДСК БАЛАНС</v>
      </c>
      <c r="B49" s="407" t="str">
        <f t="shared" si="4"/>
        <v>РГ-05-1209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15907147</v>
      </c>
    </row>
    <row r="50" spans="1:7" ht="15.75">
      <c r="A50" s="406" t="str">
        <f t="shared" si="3"/>
        <v>ДФ ДСК БАЛАНС</v>
      </c>
      <c r="B50" s="407" t="str">
        <f t="shared" si="4"/>
        <v>РГ-05-1209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-15767196</v>
      </c>
    </row>
    <row r="51" spans="1:7" ht="15.75">
      <c r="A51" s="406" t="str">
        <f t="shared" si="3"/>
        <v>ДФ ДСК БАЛАНС</v>
      </c>
      <c r="B51" s="407" t="str">
        <f t="shared" si="4"/>
        <v>РГ-05-1209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ДФ ДСК БАЛАНС</v>
      </c>
      <c r="B52" s="407" t="str">
        <f t="shared" si="4"/>
        <v>РГ-05-1209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-1057980</v>
      </c>
    </row>
    <row r="53" spans="1:7" ht="15.75">
      <c r="A53" s="406" t="str">
        <f t="shared" si="3"/>
        <v>ДФ ДСК БАЛАНС</v>
      </c>
      <c r="B53" s="407" t="str">
        <f t="shared" si="4"/>
        <v>РГ-05-1209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-918029</v>
      </c>
    </row>
    <row r="54" spans="1:7" ht="15.75">
      <c r="A54" s="406" t="str">
        <f t="shared" si="3"/>
        <v>ДФ ДСК БАЛАНС</v>
      </c>
      <c r="B54" s="407" t="str">
        <f t="shared" si="4"/>
        <v>РГ-05-1209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12909397</v>
      </c>
    </row>
    <row r="55" spans="1:7" ht="15.75">
      <c r="A55" s="406" t="str">
        <f t="shared" si="3"/>
        <v>ДФ ДСК БАЛАНС</v>
      </c>
      <c r="B55" s="407" t="str">
        <f t="shared" si="4"/>
        <v>РГ-05-1209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БАЛАНС</v>
      </c>
      <c r="B56" s="407" t="str">
        <f t="shared" si="4"/>
        <v>РГ-05-1209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БАЛАНС</v>
      </c>
      <c r="B57" s="407" t="str">
        <f t="shared" si="4"/>
        <v>РГ-05-1209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27892</v>
      </c>
    </row>
    <row r="58" spans="1:7" ht="15.75">
      <c r="A58" s="406" t="str">
        <f t="shared" si="3"/>
        <v>ДФ ДСК БАЛАНС</v>
      </c>
      <c r="B58" s="407" t="str">
        <f t="shared" si="4"/>
        <v>РГ-05-1209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380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27512</v>
      </c>
    </row>
    <row r="60" spans="1:7" ht="15.75">
      <c r="A60" s="406" t="str">
        <f aca="true" t="shared" si="6" ref="A60:A81">dfName</f>
        <v>ДФ ДСК БАЛАНС</v>
      </c>
      <c r="B60" s="407" t="str">
        <f aca="true" t="shared" si="7" ref="B60:B81">dfRG</f>
        <v>РГ-05-1209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БАЛАНС</v>
      </c>
      <c r="B61" s="407" t="str">
        <f t="shared" si="7"/>
        <v>РГ-05-1209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БАЛАНС</v>
      </c>
      <c r="B62" s="407" t="str">
        <f t="shared" si="7"/>
        <v>РГ-05-1209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БАЛАНС</v>
      </c>
      <c r="B63" s="407" t="str">
        <f t="shared" si="7"/>
        <v>РГ-05-1209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БАЛАНС</v>
      </c>
      <c r="B64" s="407" t="str">
        <f t="shared" si="7"/>
        <v>РГ-05-1209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БАЛАНС</v>
      </c>
      <c r="B65" s="407" t="str">
        <f t="shared" si="7"/>
        <v>РГ-05-1209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БАЛАНС</v>
      </c>
      <c r="B66" s="407" t="str">
        <f t="shared" si="7"/>
        <v>РГ-05-1209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БАЛАНС</v>
      </c>
      <c r="B67" s="407" t="str">
        <f t="shared" si="7"/>
        <v>РГ-05-1209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БАЛАНС</v>
      </c>
      <c r="B68" s="407" t="str">
        <f t="shared" si="7"/>
        <v>РГ-05-1209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БАЛАНС</v>
      </c>
      <c r="B69" s="407" t="str">
        <f t="shared" si="7"/>
        <v>РГ-05-1209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27892</v>
      </c>
    </row>
    <row r="70" spans="1:7" ht="15.75">
      <c r="A70" s="406" t="str">
        <f t="shared" si="6"/>
        <v>ДФ ДСК БАЛАНС</v>
      </c>
      <c r="B70" s="407" t="str">
        <f t="shared" si="7"/>
        <v>РГ-05-1209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12937289</v>
      </c>
    </row>
    <row r="71" spans="1:7" ht="15.75">
      <c r="A71" s="424" t="str">
        <f t="shared" si="6"/>
        <v>ДФ ДСК БАЛАНС</v>
      </c>
      <c r="B71" s="425" t="str">
        <f t="shared" si="7"/>
        <v>РГ-05-1209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БАЛАНС</v>
      </c>
      <c r="B72" s="425" t="str">
        <f t="shared" si="7"/>
        <v>РГ-05-1209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БАЛАНС</v>
      </c>
      <c r="B73" s="425" t="str">
        <f t="shared" si="7"/>
        <v>РГ-05-1209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БАЛАНС</v>
      </c>
      <c r="B74" s="425" t="str">
        <f t="shared" si="7"/>
        <v>РГ-05-1209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806</v>
      </c>
    </row>
    <row r="75" spans="1:7" ht="31.5">
      <c r="A75" s="424" t="str">
        <f t="shared" si="6"/>
        <v>ДФ ДСК БАЛАНС</v>
      </c>
      <c r="B75" s="425" t="str">
        <f t="shared" si="7"/>
        <v>РГ-05-1209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6512309</v>
      </c>
    </row>
    <row r="76" spans="1:7" ht="15.75">
      <c r="A76" s="424" t="str">
        <f t="shared" si="6"/>
        <v>ДФ ДСК БАЛАНС</v>
      </c>
      <c r="B76" s="425" t="str">
        <f t="shared" si="7"/>
        <v>РГ-05-1209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40</v>
      </c>
    </row>
    <row r="77" spans="1:7" ht="15.75">
      <c r="A77" s="424" t="str">
        <f t="shared" si="6"/>
        <v>ДФ ДСК БАЛАНС</v>
      </c>
      <c r="B77" s="425" t="str">
        <f t="shared" si="7"/>
        <v>РГ-05-1209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2888</v>
      </c>
    </row>
    <row r="78" spans="1:7" ht="15.75">
      <c r="A78" s="424" t="str">
        <f t="shared" si="6"/>
        <v>ДФ ДСК БАЛАНС</v>
      </c>
      <c r="B78" s="425" t="str">
        <f t="shared" si="7"/>
        <v>РГ-05-1209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6516043</v>
      </c>
    </row>
    <row r="79" spans="1:7" ht="15.75">
      <c r="A79" s="424" t="str">
        <f t="shared" si="6"/>
        <v>ДФ ДСК БАЛАНС</v>
      </c>
      <c r="B79" s="425" t="str">
        <f t="shared" si="7"/>
        <v>РГ-05-1209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БАЛАНС</v>
      </c>
      <c r="B80" s="425" t="str">
        <f t="shared" si="7"/>
        <v>РГ-05-1209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БАЛАНС</v>
      </c>
      <c r="B81" s="425" t="str">
        <f t="shared" si="7"/>
        <v>РГ-05-1209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363772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БАЛАНС</v>
      </c>
      <c r="B83" s="425" t="str">
        <f aca="true" t="shared" si="10" ref="B83:B109">dfRG</f>
        <v>РГ-05-1209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БАЛАНС</v>
      </c>
      <c r="B84" s="425" t="str">
        <f t="shared" si="10"/>
        <v>РГ-05-1209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БАЛАНС</v>
      </c>
      <c r="B85" s="425" t="str">
        <f t="shared" si="10"/>
        <v>РГ-05-1209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363772</v>
      </c>
    </row>
    <row r="86" spans="1:7" ht="15.75">
      <c r="A86" s="424" t="str">
        <f t="shared" si="9"/>
        <v>ДФ ДСК БАЛАНС</v>
      </c>
      <c r="B86" s="425" t="str">
        <f t="shared" si="10"/>
        <v>РГ-05-1209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6879815</v>
      </c>
    </row>
    <row r="87" spans="1:7" ht="15.75">
      <c r="A87" s="424" t="str">
        <f t="shared" si="9"/>
        <v>ДФ ДСК БАЛАНС</v>
      </c>
      <c r="B87" s="425" t="str">
        <f t="shared" si="10"/>
        <v>РГ-05-1209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ДФ ДСК БАЛАНС</v>
      </c>
      <c r="B88" s="425" t="str">
        <f t="shared" si="10"/>
        <v>РГ-05-1209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БАЛАНС</v>
      </c>
      <c r="B89" s="425" t="str">
        <f t="shared" si="10"/>
        <v>РГ-05-1209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ДФ ДСК БАЛАНС</v>
      </c>
      <c r="B90" s="425" t="str">
        <f t="shared" si="10"/>
        <v>РГ-05-1209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6879815</v>
      </c>
    </row>
    <row r="91" spans="1:7" ht="15.75">
      <c r="A91" s="435" t="str">
        <f t="shared" si="9"/>
        <v>ДФ ДСК БАЛАНС</v>
      </c>
      <c r="B91" s="436" t="str">
        <f t="shared" si="10"/>
        <v>РГ-05-1209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БАЛАНС</v>
      </c>
      <c r="B92" s="436" t="str">
        <f t="shared" si="10"/>
        <v>РГ-05-1209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БАЛАНС</v>
      </c>
      <c r="B93" s="436" t="str">
        <f t="shared" si="10"/>
        <v>РГ-05-1209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147210</v>
      </c>
    </row>
    <row r="94" spans="1:7" ht="31.5">
      <c r="A94" s="435" t="str">
        <f t="shared" si="9"/>
        <v>ДФ ДСК БАЛАНС</v>
      </c>
      <c r="B94" s="436" t="str">
        <f t="shared" si="10"/>
        <v>РГ-05-1209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1666</v>
      </c>
    </row>
    <row r="95" spans="1:7" ht="31.5">
      <c r="A95" s="435" t="str">
        <f t="shared" si="9"/>
        <v>ДФ ДСК БАЛАНС</v>
      </c>
      <c r="B95" s="436" t="str">
        <f t="shared" si="10"/>
        <v>РГ-05-1209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5573246</v>
      </c>
    </row>
    <row r="96" spans="1:7" ht="15.75">
      <c r="A96" s="435" t="str">
        <f t="shared" si="9"/>
        <v>ДФ ДСК БАЛАНС</v>
      </c>
      <c r="B96" s="436" t="str">
        <f t="shared" si="10"/>
        <v>РГ-05-1209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ДФ ДСК БАЛАНС</v>
      </c>
      <c r="B97" s="436" t="str">
        <f t="shared" si="10"/>
        <v>РГ-05-1209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76847</v>
      </c>
    </row>
    <row r="98" spans="1:7" ht="15.75">
      <c r="A98" s="435" t="str">
        <f t="shared" si="9"/>
        <v>ДФ ДСК БАЛАНС</v>
      </c>
      <c r="B98" s="436" t="str">
        <f t="shared" si="10"/>
        <v>РГ-05-1209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22866</v>
      </c>
    </row>
    <row r="99" spans="1:7" ht="15.75">
      <c r="A99" s="435" t="str">
        <f t="shared" si="9"/>
        <v>ДФ ДСК БАЛАНС</v>
      </c>
      <c r="B99" s="436" t="str">
        <f t="shared" si="10"/>
        <v>РГ-05-1209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5821835</v>
      </c>
    </row>
    <row r="100" spans="1:7" ht="15.75">
      <c r="A100" s="435" t="str">
        <f t="shared" si="9"/>
        <v>ДФ ДСК БАЛАНС</v>
      </c>
      <c r="B100" s="436" t="str">
        <f t="shared" si="10"/>
        <v>РГ-05-1209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БАЛАНС</v>
      </c>
      <c r="B101" s="436" t="str">
        <f t="shared" si="10"/>
        <v>РГ-05-1209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БАЛАНС</v>
      </c>
      <c r="B102" s="436" t="str">
        <f t="shared" si="10"/>
        <v>РГ-05-1209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5821835</v>
      </c>
    </row>
    <row r="103" spans="1:7" ht="15.75">
      <c r="A103" s="435" t="str">
        <f t="shared" si="9"/>
        <v>ДФ ДСК БАЛАНС</v>
      </c>
      <c r="B103" s="436" t="str">
        <f t="shared" si="10"/>
        <v>РГ-05-1209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1057980</v>
      </c>
    </row>
    <row r="104" spans="1:7" ht="15.75">
      <c r="A104" s="435" t="str">
        <f t="shared" si="9"/>
        <v>ДФ ДСК БАЛАНС</v>
      </c>
      <c r="B104" s="436" t="str">
        <f t="shared" si="10"/>
        <v>РГ-05-1209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БАЛАНС</v>
      </c>
      <c r="B105" s="436" t="str">
        <f t="shared" si="10"/>
        <v>РГ-05-1209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1057980</v>
      </c>
    </row>
    <row r="106" spans="1:7" ht="15.75">
      <c r="A106" s="435" t="str">
        <f t="shared" si="9"/>
        <v>ДФ ДСК БАЛАНС</v>
      </c>
      <c r="B106" s="436" t="str">
        <f t="shared" si="10"/>
        <v>РГ-05-1209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6879815</v>
      </c>
    </row>
    <row r="107" spans="1:7" ht="15.75">
      <c r="A107" s="447" t="str">
        <f t="shared" si="9"/>
        <v>ДФ ДСК БАЛАНС</v>
      </c>
      <c r="B107" s="448" t="str">
        <f t="shared" si="10"/>
        <v>РГ-05-1209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БАЛАНС</v>
      </c>
      <c r="B108" s="448" t="str">
        <f t="shared" si="10"/>
        <v>РГ-05-1209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-401641</v>
      </c>
    </row>
    <row r="109" spans="1:7" ht="31.5">
      <c r="A109" s="447" t="str">
        <f t="shared" si="9"/>
        <v>ДФ ДСК БАЛАНС</v>
      </c>
      <c r="B109" s="448" t="str">
        <f t="shared" si="10"/>
        <v>РГ-05-1209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БАЛАНС</v>
      </c>
      <c r="B110" s="448" t="str">
        <f aca="true" t="shared" si="13" ref="B110:B141">dfRG</f>
        <v>РГ-05-1209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БАЛАНС</v>
      </c>
      <c r="B111" s="448" t="str">
        <f t="shared" si="13"/>
        <v>РГ-05-1209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БАЛАНС</v>
      </c>
      <c r="B112" s="448" t="str">
        <f t="shared" si="13"/>
        <v>РГ-05-1209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БАЛАНС</v>
      </c>
      <c r="B113" s="448" t="str">
        <f t="shared" si="13"/>
        <v>РГ-05-1209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БАЛАНС</v>
      </c>
      <c r="B114" s="448" t="str">
        <f t="shared" si="13"/>
        <v>РГ-05-1209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-401641</v>
      </c>
    </row>
    <row r="115" spans="1:7" ht="15.75">
      <c r="A115" s="447" t="str">
        <f t="shared" si="12"/>
        <v>ДФ ДСК БАЛАНС</v>
      </c>
      <c r="B115" s="448" t="str">
        <f t="shared" si="13"/>
        <v>РГ-05-1209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БАЛАНС</v>
      </c>
      <c r="B116" s="448" t="str">
        <f t="shared" si="13"/>
        <v>РГ-05-1209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-296439</v>
      </c>
    </row>
    <row r="117" spans="1:7" ht="31.5">
      <c r="A117" s="447" t="str">
        <f t="shared" si="12"/>
        <v>ДФ ДСК БАЛАНС</v>
      </c>
      <c r="B117" s="448" t="str">
        <f t="shared" si="13"/>
        <v>РГ-05-1209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БАЛАНС</v>
      </c>
      <c r="B118" s="448" t="str">
        <f t="shared" si="13"/>
        <v>РГ-05-1209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66524</v>
      </c>
    </row>
    <row r="119" spans="1:7" ht="15.75">
      <c r="A119" s="447" t="str">
        <f t="shared" si="12"/>
        <v>ДФ ДСК БАЛАНС</v>
      </c>
      <c r="B119" s="448" t="str">
        <f t="shared" si="13"/>
        <v>РГ-05-1209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144781</v>
      </c>
    </row>
    <row r="120" spans="1:7" ht="15.75">
      <c r="A120" s="447" t="str">
        <f t="shared" si="12"/>
        <v>ДФ ДСК БАЛАНС</v>
      </c>
      <c r="B120" s="448" t="str">
        <f t="shared" si="13"/>
        <v>РГ-05-1209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-346404</v>
      </c>
    </row>
    <row r="121" spans="1:7" ht="15.75">
      <c r="A121" s="447" t="str">
        <f t="shared" si="12"/>
        <v>ДФ ДСК БАЛАНС</v>
      </c>
      <c r="B121" s="448" t="str">
        <f t="shared" si="13"/>
        <v>РГ-05-1209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-5537</v>
      </c>
    </row>
    <row r="122" spans="1:7" ht="15.75">
      <c r="A122" s="447" t="str">
        <f t="shared" si="12"/>
        <v>ДФ ДСК БАЛАНС</v>
      </c>
      <c r="B122" s="448" t="str">
        <f t="shared" si="13"/>
        <v>РГ-05-1209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БАЛАНС</v>
      </c>
      <c r="B123" s="448" t="str">
        <f t="shared" si="13"/>
        <v>РГ-05-1209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БАЛАНС</v>
      </c>
      <c r="B124" s="448" t="str">
        <f t="shared" si="13"/>
        <v>РГ-05-1209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-437075</v>
      </c>
    </row>
    <row r="125" spans="1:7" ht="15.75">
      <c r="A125" s="447" t="str">
        <f t="shared" si="12"/>
        <v>ДФ ДСК БАЛАНС</v>
      </c>
      <c r="B125" s="448" t="str">
        <f t="shared" si="13"/>
        <v>РГ-05-1209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БАЛАНС</v>
      </c>
      <c r="B126" s="448" t="str">
        <f t="shared" si="13"/>
        <v>РГ-05-1209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БАЛАНС</v>
      </c>
      <c r="B127" s="448" t="str">
        <f t="shared" si="13"/>
        <v>РГ-05-1209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БАЛАНС</v>
      </c>
      <c r="B128" s="448" t="str">
        <f t="shared" si="13"/>
        <v>РГ-05-1209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БАЛАНС</v>
      </c>
      <c r="B129" s="448" t="str">
        <f t="shared" si="13"/>
        <v>РГ-05-1209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БАЛАНС</v>
      </c>
      <c r="B130" s="448" t="str">
        <f t="shared" si="13"/>
        <v>РГ-05-1209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-13817</v>
      </c>
    </row>
    <row r="131" spans="1:7" ht="31.5">
      <c r="A131" s="447" t="str">
        <f t="shared" si="12"/>
        <v>ДФ ДСК БАЛАНС</v>
      </c>
      <c r="B131" s="448" t="str">
        <f t="shared" si="13"/>
        <v>РГ-05-1209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-13817</v>
      </c>
    </row>
    <row r="132" spans="1:7" ht="31.5">
      <c r="A132" s="447" t="str">
        <f t="shared" si="12"/>
        <v>ДФ ДСК БАЛАНС</v>
      </c>
      <c r="B132" s="448" t="str">
        <f t="shared" si="13"/>
        <v>РГ-05-1209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-852533</v>
      </c>
    </row>
    <row r="133" spans="1:7" ht="31.5">
      <c r="A133" s="447" t="str">
        <f t="shared" si="12"/>
        <v>ДФ ДСК БАЛАНС</v>
      </c>
      <c r="B133" s="448" t="str">
        <f t="shared" si="13"/>
        <v>РГ-05-1209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5764682</v>
      </c>
    </row>
    <row r="134" spans="1:7" ht="31.5">
      <c r="A134" s="447" t="str">
        <f t="shared" si="12"/>
        <v>ДФ ДСК БАЛАНС</v>
      </c>
      <c r="B134" s="448" t="str">
        <f t="shared" si="13"/>
        <v>РГ-05-1209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4912149</v>
      </c>
    </row>
    <row r="135" spans="1:7" ht="15.75">
      <c r="A135" s="447" t="str">
        <f t="shared" si="12"/>
        <v>ДФ ДСК БАЛАНС</v>
      </c>
      <c r="B135" s="448" t="str">
        <f t="shared" si="13"/>
        <v>РГ-05-1209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4912149</v>
      </c>
    </row>
    <row r="136" spans="1:7" ht="31.5">
      <c r="A136" s="435" t="str">
        <f t="shared" si="12"/>
        <v>ДФ ДСК БАЛАНС</v>
      </c>
      <c r="B136" s="436" t="str">
        <f t="shared" si="13"/>
        <v>РГ-05-1209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11839069</v>
      </c>
    </row>
    <row r="137" spans="1:7" ht="31.5">
      <c r="A137" s="435" t="str">
        <f t="shared" si="12"/>
        <v>ДФ ДСК БАЛАНС</v>
      </c>
      <c r="B137" s="436" t="str">
        <f t="shared" si="13"/>
        <v>РГ-05-1209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14369088</v>
      </c>
    </row>
    <row r="138" spans="1:7" ht="31.5">
      <c r="A138" s="435" t="str">
        <f t="shared" si="12"/>
        <v>ДФ ДСК БАЛАНС</v>
      </c>
      <c r="B138" s="436" t="str">
        <f t="shared" si="13"/>
        <v>РГ-05-1209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БАЛАНС</v>
      </c>
      <c r="B139" s="436" t="str">
        <f t="shared" si="13"/>
        <v>РГ-05-1209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БАЛАНС</v>
      </c>
      <c r="B140" s="436" t="str">
        <f t="shared" si="13"/>
        <v>РГ-05-1209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БАЛАНС</v>
      </c>
      <c r="B141" s="436" t="str">
        <f t="shared" si="13"/>
        <v>РГ-05-1209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14369088</v>
      </c>
    </row>
    <row r="142" spans="1:7" ht="31.5">
      <c r="A142" s="435" t="str">
        <f aca="true" t="shared" si="15" ref="A142:A155">dfName</f>
        <v>ДФ ДСК БАЛАНС</v>
      </c>
      <c r="B142" s="436" t="str">
        <f aca="true" t="shared" si="16" ref="B142:B155">dfRG</f>
        <v>РГ-05-1209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-401711</v>
      </c>
    </row>
    <row r="143" spans="1:7" ht="31.5">
      <c r="A143" s="435" t="str">
        <f t="shared" si="15"/>
        <v>ДФ ДСК БАЛАНС</v>
      </c>
      <c r="B143" s="436" t="str">
        <f t="shared" si="16"/>
        <v>РГ-05-1209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1004712</v>
      </c>
    </row>
    <row r="144" spans="1:7" ht="31.5">
      <c r="A144" s="435" t="str">
        <f t="shared" si="15"/>
        <v>ДФ ДСК БАЛАНС</v>
      </c>
      <c r="B144" s="436" t="str">
        <f t="shared" si="16"/>
        <v>РГ-05-1209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-1406423</v>
      </c>
    </row>
    <row r="145" spans="1:7" ht="31.5">
      <c r="A145" s="435" t="str">
        <f t="shared" si="15"/>
        <v>ДФ ДСК БАЛАНС</v>
      </c>
      <c r="B145" s="436" t="str">
        <f t="shared" si="16"/>
        <v>РГ-05-1209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-1057980</v>
      </c>
    </row>
    <row r="146" spans="1:7" ht="31.5">
      <c r="A146" s="435" t="str">
        <f t="shared" si="15"/>
        <v>ДФ ДСК БАЛАНС</v>
      </c>
      <c r="B146" s="436" t="str">
        <f t="shared" si="16"/>
        <v>РГ-05-1209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БАЛАНС</v>
      </c>
      <c r="B147" s="436" t="str">
        <f t="shared" si="16"/>
        <v>РГ-05-1209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БАЛАНС</v>
      </c>
      <c r="B148" s="436" t="str">
        <f t="shared" si="16"/>
        <v>РГ-05-1209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БАЛАНС</v>
      </c>
      <c r="B149" s="436" t="str">
        <f t="shared" si="16"/>
        <v>РГ-05-1209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БАЛАНС</v>
      </c>
      <c r="B150" s="436" t="str">
        <f t="shared" si="16"/>
        <v>РГ-05-1209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БАЛАНС</v>
      </c>
      <c r="B151" s="436" t="str">
        <f t="shared" si="16"/>
        <v>РГ-05-1209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БАЛАНС</v>
      </c>
      <c r="B152" s="436" t="str">
        <f t="shared" si="16"/>
        <v>РГ-05-1209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БАЛАНС</v>
      </c>
      <c r="B153" s="436" t="str">
        <f t="shared" si="16"/>
        <v>РГ-05-1209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БАЛАНС</v>
      </c>
      <c r="B154" s="436" t="str">
        <f t="shared" si="16"/>
        <v>РГ-05-1209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БАЛАНС</v>
      </c>
      <c r="B155" s="436" t="str">
        <f t="shared" si="16"/>
        <v>РГ-05-1209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БАЛАНС</v>
      </c>
      <c r="B157" s="436" t="str">
        <f aca="true" t="shared" si="19" ref="B157:B199">dfRG</f>
        <v>РГ-05-1209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12909397</v>
      </c>
    </row>
    <row r="158" spans="1:7" ht="31.5">
      <c r="A158" s="435" t="str">
        <f t="shared" si="18"/>
        <v>ДФ ДСК БАЛАНС</v>
      </c>
      <c r="B158" s="436" t="str">
        <f t="shared" si="19"/>
        <v>РГ-05-1209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БАЛАНС</v>
      </c>
      <c r="B159" s="436" t="str">
        <f t="shared" si="19"/>
        <v>РГ-05-1209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12909397</v>
      </c>
    </row>
    <row r="160" spans="1:7" ht="15.75">
      <c r="A160" s="476" t="str">
        <f t="shared" si="18"/>
        <v>ДФ ДСК БАЛАНС</v>
      </c>
      <c r="B160" s="477" t="str">
        <f t="shared" si="19"/>
        <v>РГ-05-1209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БАЛАНС</v>
      </c>
      <c r="B161" s="477" t="str">
        <f t="shared" si="19"/>
        <v>РГ-05-1209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10289912</v>
      </c>
    </row>
    <row r="162" spans="1:7" ht="15.75">
      <c r="A162" s="476" t="str">
        <f t="shared" si="18"/>
        <v>ДФ ДСК БАЛАНС</v>
      </c>
      <c r="B162" s="477" t="str">
        <f t="shared" si="19"/>
        <v>РГ-05-1209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9985928</v>
      </c>
    </row>
    <row r="163" spans="1:7" ht="15.75">
      <c r="A163" s="476" t="str">
        <f t="shared" si="18"/>
        <v>ДФ ДСК БАЛАНС</v>
      </c>
      <c r="B163" s="477" t="str">
        <f t="shared" si="19"/>
        <v>РГ-05-1209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737590</v>
      </c>
    </row>
    <row r="164" spans="1:7" ht="31.5">
      <c r="A164" s="476" t="str">
        <f t="shared" si="18"/>
        <v>ДФ ДСК БАЛАНС</v>
      </c>
      <c r="B164" s="477" t="str">
        <f t="shared" si="19"/>
        <v>РГ-05-1209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1004712</v>
      </c>
    </row>
    <row r="165" spans="1:7" ht="15.75">
      <c r="A165" s="476" t="str">
        <f t="shared" si="18"/>
        <v>ДФ ДСК БАЛАНС</v>
      </c>
      <c r="B165" s="477" t="str">
        <f t="shared" si="19"/>
        <v>РГ-05-1209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1041574</v>
      </c>
    </row>
    <row r="166" spans="1:7" ht="31.5">
      <c r="A166" s="476" t="str">
        <f t="shared" si="18"/>
        <v>ДФ ДСК БАЛАНС</v>
      </c>
      <c r="B166" s="477" t="str">
        <f t="shared" si="19"/>
        <v>РГ-05-1209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1406423</v>
      </c>
    </row>
    <row r="167" spans="1:7" ht="31.5">
      <c r="A167" s="476" t="str">
        <f t="shared" si="18"/>
        <v>ДФ ДСК БАЛАНС</v>
      </c>
      <c r="B167" s="477" t="str">
        <f t="shared" si="19"/>
        <v>РГ-05-1209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1.39642</v>
      </c>
    </row>
    <row r="168" spans="1:7" ht="31.5">
      <c r="A168" s="476" t="str">
        <f t="shared" si="18"/>
        <v>ДФ ДСК БАЛАНС</v>
      </c>
      <c r="B168" s="477" t="str">
        <f t="shared" si="19"/>
        <v>РГ-05-1209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1.29276</v>
      </c>
    </row>
    <row r="169" spans="1:7" ht="15.75">
      <c r="A169" s="476" t="str">
        <f t="shared" si="18"/>
        <v>ДФ ДСК БАЛАНС</v>
      </c>
      <c r="B169" s="477" t="str">
        <f t="shared" si="19"/>
        <v>РГ-05-1209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342975</v>
      </c>
    </row>
    <row r="170" spans="1:7" ht="15.75">
      <c r="A170" s="476" t="str">
        <f t="shared" si="18"/>
        <v>ДФ ДСК БАЛАНС</v>
      </c>
      <c r="B170" s="477" t="str">
        <f t="shared" si="19"/>
        <v>РГ-05-1209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5537</v>
      </c>
    </row>
    <row r="171" spans="1:7" ht="15.75">
      <c r="A171" s="476" t="str">
        <f t="shared" si="18"/>
        <v>ДФ ДСК БАЛАНС</v>
      </c>
      <c r="B171" s="477" t="str">
        <f t="shared" si="19"/>
        <v>РГ-05-1209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1442</v>
      </c>
    </row>
    <row r="172" spans="1:7" ht="15.75">
      <c r="A172" s="476" t="str">
        <f t="shared" si="18"/>
        <v>ДФ ДСК БАЛАНС</v>
      </c>
      <c r="B172" s="477" t="str">
        <f t="shared" si="19"/>
        <v>РГ-05-1209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-0.07423268071210676</v>
      </c>
    </row>
    <row r="173" spans="1:7" ht="15.75">
      <c r="A173" s="476" t="str">
        <f t="shared" si="18"/>
        <v>ДФ ДСК БАЛАНС</v>
      </c>
      <c r="B173" s="477" t="str">
        <f t="shared" si="19"/>
        <v>РГ-05-1209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0.019809499487671633</v>
      </c>
    </row>
    <row r="174" spans="1:7" ht="15.75">
      <c r="A174" s="476" t="str">
        <f t="shared" si="18"/>
        <v>ДФ ДСК БАЛАНС</v>
      </c>
      <c r="B174" s="477" t="str">
        <f t="shared" si="19"/>
        <v>РГ-05-1209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-0.07423268071210676</v>
      </c>
    </row>
    <row r="175" spans="1:7" ht="15.75">
      <c r="A175" s="476" t="str">
        <f t="shared" si="18"/>
        <v>ДФ ДСК БАЛАНС</v>
      </c>
      <c r="B175" s="477" t="str">
        <f t="shared" si="19"/>
        <v>РГ-05-1209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0.03493985988062406</v>
      </c>
    </row>
    <row r="176" spans="1:7" ht="31.5">
      <c r="A176" s="447" t="str">
        <f t="shared" si="18"/>
        <v>ДФ ДСК БАЛАНС</v>
      </c>
      <c r="B176" s="448" t="str">
        <f t="shared" si="19"/>
        <v>РГ-05-1209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БАЛАНС</v>
      </c>
      <c r="B177" s="448" t="str">
        <f t="shared" si="19"/>
        <v>РГ-05-1209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БАЛАНС</v>
      </c>
      <c r="B178" s="448" t="str">
        <f t="shared" si="19"/>
        <v>РГ-05-1209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БАЛАНС</v>
      </c>
      <c r="B179" s="448" t="str">
        <f t="shared" si="19"/>
        <v>РГ-05-1209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БАЛАНС</v>
      </c>
      <c r="B180" s="448" t="str">
        <f t="shared" si="19"/>
        <v>РГ-05-1209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БАЛАНС</v>
      </c>
      <c r="B181" s="448" t="str">
        <f t="shared" si="19"/>
        <v>РГ-05-1209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БАЛАНС</v>
      </c>
      <c r="B182" s="448" t="str">
        <f t="shared" si="19"/>
        <v>РГ-05-1209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БАЛАНС</v>
      </c>
      <c r="B183" s="468" t="str">
        <f t="shared" si="19"/>
        <v>РГ-05-1209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БАЛАНС</v>
      </c>
      <c r="B184" s="468" t="str">
        <f t="shared" si="19"/>
        <v>РГ-05-1209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БАЛАНС</v>
      </c>
      <c r="B185" s="468" t="str">
        <f t="shared" si="19"/>
        <v>РГ-05-1209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БАЛАНС</v>
      </c>
      <c r="B186" s="468" t="str">
        <f t="shared" si="19"/>
        <v>РГ-05-1209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БАЛАНС</v>
      </c>
      <c r="B187" s="468" t="str">
        <f t="shared" si="19"/>
        <v>РГ-05-1209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БАЛАНС</v>
      </c>
      <c r="B188" s="468" t="str">
        <f t="shared" si="19"/>
        <v>РГ-05-1209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БАЛАНС</v>
      </c>
      <c r="B189" s="468" t="str">
        <f t="shared" si="19"/>
        <v>РГ-05-1209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БАЛАНС</v>
      </c>
      <c r="B190" s="468" t="str">
        <f t="shared" si="19"/>
        <v>РГ-05-1209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БАЛАНС</v>
      </c>
      <c r="B191" s="468" t="str">
        <f t="shared" si="19"/>
        <v>РГ-05-1209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БАЛАНС</v>
      </c>
      <c r="B192" s="468" t="str">
        <f t="shared" si="19"/>
        <v>РГ-05-1209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БАЛАНС</v>
      </c>
      <c r="B193" s="468" t="str">
        <f t="shared" si="19"/>
        <v>РГ-05-1209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БАЛАНС</v>
      </c>
      <c r="B194" s="468" t="str">
        <f t="shared" si="19"/>
        <v>РГ-05-1209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БАЛАНС</v>
      </c>
      <c r="B195" s="468" t="str">
        <f t="shared" si="19"/>
        <v>РГ-05-1209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БАЛАНС</v>
      </c>
      <c r="B196" s="468" t="str">
        <f t="shared" si="19"/>
        <v>РГ-05-1209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БАЛАНС</v>
      </c>
      <c r="B197" s="477" t="str">
        <f t="shared" si="19"/>
        <v>РГ-05-1209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БАЛАНС</v>
      </c>
      <c r="B198" s="477" t="str">
        <f t="shared" si="19"/>
        <v>РГ-05-1209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БАЛАНС</v>
      </c>
      <c r="B199" s="477" t="str">
        <f t="shared" si="19"/>
        <v>РГ-05-1209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БАЛАНС</v>
      </c>
      <c r="B200" s="477" t="str">
        <f aca="true" t="shared" si="22" ref="B200:B212">dfRG</f>
        <v>РГ-05-1209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БАЛАНС</v>
      </c>
      <c r="B201" s="477" t="str">
        <f t="shared" si="22"/>
        <v>РГ-05-1209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БАЛАНС</v>
      </c>
      <c r="B202" s="477" t="str">
        <f t="shared" si="22"/>
        <v>РГ-05-1209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БАЛАНС</v>
      </c>
      <c r="B203" s="477" t="str">
        <f t="shared" si="22"/>
        <v>РГ-05-1209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БАЛАНС</v>
      </c>
      <c r="B204" s="477" t="str">
        <f t="shared" si="22"/>
        <v>РГ-05-1209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БАЛАНС</v>
      </c>
      <c r="B205" s="477" t="str">
        <f t="shared" si="22"/>
        <v>РГ-05-1209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БАЛАНС</v>
      </c>
      <c r="B206" s="477" t="str">
        <f t="shared" si="22"/>
        <v>РГ-05-1209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БАЛАНС</v>
      </c>
      <c r="B207" s="477" t="str">
        <f t="shared" si="22"/>
        <v>РГ-05-1209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БАЛАНС</v>
      </c>
      <c r="B208" s="477" t="str">
        <f t="shared" si="22"/>
        <v>РГ-05-1209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БАЛАНС</v>
      </c>
      <c r="B209" s="477" t="str">
        <f t="shared" si="22"/>
        <v>РГ-05-1209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БАЛАНС</v>
      </c>
      <c r="B210" s="477" t="str">
        <f t="shared" si="22"/>
        <v>РГ-05-1209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БАЛАНС</v>
      </c>
      <c r="B211" s="477" t="str">
        <f t="shared" si="22"/>
        <v>РГ-05-1209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БАЛАНС</v>
      </c>
      <c r="B212" s="486" t="str">
        <f t="shared" si="22"/>
        <v>РГ-05-1209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8" sqref="C28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9985928</v>
      </c>
      <c r="H11" s="251">
        <v>10289912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3841498</v>
      </c>
      <c r="H13" s="231">
        <v>3939225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3841498</v>
      </c>
      <c r="H16" s="252">
        <f>SUM(H13:H15)</f>
        <v>3939225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139951</v>
      </c>
      <c r="H18" s="244">
        <f>SUM(H19:H20)</f>
        <v>-709211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15907147</v>
      </c>
      <c r="H19" s="231">
        <v>15057985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-15767196</v>
      </c>
      <c r="H20" s="231">
        <v>-15767196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849162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4912149</v>
      </c>
      <c r="D22" s="231">
        <v>5764682</v>
      </c>
      <c r="E22" s="287" t="s">
        <v>990</v>
      </c>
      <c r="F22" s="230" t="s">
        <v>991</v>
      </c>
      <c r="G22" s="231">
        <v>-1057980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-918029</v>
      </c>
      <c r="H23" s="252">
        <f>H19+H21+H20+H22</f>
        <v>139951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12909397</v>
      </c>
      <c r="H24" s="252">
        <f>H11+H16+H23</f>
        <v>14369088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4912149</v>
      </c>
      <c r="D25" s="252">
        <f>SUM(D21:D24)</f>
        <v>5764682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7260942</v>
      </c>
      <c r="D27" s="244">
        <f>SUM(D28:D31)</f>
        <v>7742681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5172361</v>
      </c>
      <c r="D28" s="231">
        <v>5573586</v>
      </c>
      <c r="E28" s="125" t="s">
        <v>125</v>
      </c>
      <c r="F28" s="262" t="s">
        <v>208</v>
      </c>
      <c r="G28" s="244">
        <f>SUM(G29:G31)</f>
        <v>27892</v>
      </c>
      <c r="H28" s="244">
        <f>SUM(H29:H31)</f>
        <v>31250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380</v>
      </c>
    </row>
    <row r="30" spans="1:8" ht="15.75">
      <c r="A30" s="295" t="s">
        <v>100</v>
      </c>
      <c r="B30" s="230" t="s">
        <v>180</v>
      </c>
      <c r="C30" s="258">
        <v>2088581</v>
      </c>
      <c r="D30" s="258">
        <v>2169095</v>
      </c>
      <c r="E30" s="265" t="s">
        <v>94</v>
      </c>
      <c r="F30" s="262" t="s">
        <v>210</v>
      </c>
      <c r="G30" s="258">
        <v>27512</v>
      </c>
      <c r="H30" s="258">
        <v>30870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243821</v>
      </c>
      <c r="D33" s="258">
        <v>266363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7504763</v>
      </c>
      <c r="D37" s="243">
        <f>SUM(D32:D36)+D27</f>
        <v>8009044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17</v>
      </c>
    </row>
    <row r="39" spans="1:8" ht="15.75">
      <c r="A39" s="125" t="s">
        <v>134</v>
      </c>
      <c r="B39" s="262" t="s">
        <v>188</v>
      </c>
      <c r="C39" s="258">
        <v>31493</v>
      </c>
      <c r="D39" s="258">
        <v>33890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>
        <v>161</v>
      </c>
      <c r="E40" s="129" t="s">
        <v>34</v>
      </c>
      <c r="F40" s="263" t="s">
        <v>220</v>
      </c>
      <c r="G40" s="259">
        <f>SUM(G32:G39)+G28+G27</f>
        <v>27892</v>
      </c>
      <c r="H40" s="259">
        <f>SUM(H32:H39)+H28+H27</f>
        <v>31267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488884</v>
      </c>
      <c r="D42" s="258">
        <v>592578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520377</v>
      </c>
      <c r="D43" s="259">
        <f>SUM(D39:D42)</f>
        <v>626629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12937289</v>
      </c>
      <c r="D45" s="259">
        <f>D25+D37+D43+D44</f>
        <v>14400355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12937289</v>
      </c>
      <c r="D47" s="613">
        <f>D18+D45</f>
        <v>14400355</v>
      </c>
      <c r="E47" s="264" t="s">
        <v>35</v>
      </c>
      <c r="F47" s="223" t="s">
        <v>221</v>
      </c>
      <c r="G47" s="614">
        <f>G24+G40</f>
        <v>12937289</v>
      </c>
      <c r="H47" s="614">
        <f>H24+H40</f>
        <v>14400355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147210</v>
      </c>
      <c r="H12" s="245">
        <v>164839</v>
      </c>
      <c r="I12" s="132"/>
    </row>
    <row r="13" spans="1:9" s="124" customFormat="1" ht="31.5">
      <c r="A13" s="136" t="s">
        <v>936</v>
      </c>
      <c r="B13" s="374" t="s">
        <v>795</v>
      </c>
      <c r="C13" s="245">
        <v>806</v>
      </c>
      <c r="D13" s="245">
        <v>1181</v>
      </c>
      <c r="E13" s="136" t="s">
        <v>939</v>
      </c>
      <c r="F13" s="374" t="s">
        <v>812</v>
      </c>
      <c r="G13" s="245">
        <v>1666</v>
      </c>
      <c r="H13" s="245">
        <v>1595</v>
      </c>
      <c r="I13" s="132"/>
    </row>
    <row r="14" spans="1:9" s="124" customFormat="1" ht="31.5">
      <c r="A14" s="136" t="s">
        <v>937</v>
      </c>
      <c r="B14" s="374" t="s">
        <v>796</v>
      </c>
      <c r="C14" s="245">
        <v>6512309</v>
      </c>
      <c r="D14" s="245">
        <v>7329139</v>
      </c>
      <c r="E14" s="136" t="s">
        <v>940</v>
      </c>
      <c r="F14" s="374" t="s">
        <v>813</v>
      </c>
      <c r="G14" s="245">
        <v>5573246</v>
      </c>
      <c r="H14" s="245">
        <v>7932102</v>
      </c>
      <c r="I14" s="132"/>
    </row>
    <row r="15" spans="1:9" s="124" customFormat="1" ht="31.5">
      <c r="A15" s="136" t="s">
        <v>938</v>
      </c>
      <c r="B15" s="374" t="s">
        <v>797</v>
      </c>
      <c r="C15" s="245">
        <v>40</v>
      </c>
      <c r="D15" s="245">
        <v>243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2888</v>
      </c>
      <c r="D16" s="245">
        <v>437</v>
      </c>
      <c r="E16" s="157" t="s">
        <v>942</v>
      </c>
      <c r="F16" s="374" t="s">
        <v>815</v>
      </c>
      <c r="G16" s="245">
        <v>76847</v>
      </c>
      <c r="H16" s="245">
        <v>102812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>
        <v>22866</v>
      </c>
      <c r="H17" s="245">
        <v>325359</v>
      </c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6516043</v>
      </c>
      <c r="D18" s="248">
        <f>SUM(D12:D16)</f>
        <v>7331000</v>
      </c>
      <c r="E18" s="138" t="s">
        <v>20</v>
      </c>
      <c r="F18" s="375" t="s">
        <v>817</v>
      </c>
      <c r="G18" s="248">
        <f>SUM(G12:G17)</f>
        <v>5821835</v>
      </c>
      <c r="H18" s="248">
        <f>SUM(H12:H17)</f>
        <v>8526707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363772</v>
      </c>
      <c r="D21" s="245">
        <v>346545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363772</v>
      </c>
      <c r="D25" s="248">
        <f>SUM(D20:D24)</f>
        <v>346545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6879815</v>
      </c>
      <c r="D26" s="248">
        <f>D18+D25</f>
        <v>7677545</v>
      </c>
      <c r="E26" s="250" t="s">
        <v>40</v>
      </c>
      <c r="F26" s="375" t="s">
        <v>819</v>
      </c>
      <c r="G26" s="248">
        <f>G18+G25</f>
        <v>5821835</v>
      </c>
      <c r="H26" s="248">
        <f>H18+H25</f>
        <v>8526707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849162</v>
      </c>
      <c r="E27" s="250" t="s">
        <v>825</v>
      </c>
      <c r="F27" s="375" t="s">
        <v>820</v>
      </c>
      <c r="G27" s="284">
        <f>IF((C26-G26)&gt;0,C26-G26,0)</f>
        <v>1057980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849162</v>
      </c>
      <c r="E29" s="250" t="s">
        <v>147</v>
      </c>
      <c r="F29" s="375" t="s">
        <v>821</v>
      </c>
      <c r="G29" s="248">
        <f>G27</f>
        <v>1057980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6879815</v>
      </c>
      <c r="D30" s="248">
        <f>D26+D28+D29</f>
        <v>8526707</v>
      </c>
      <c r="E30" s="250" t="s">
        <v>827</v>
      </c>
      <c r="F30" s="375" t="s">
        <v>822</v>
      </c>
      <c r="G30" s="248">
        <f>G26+G29</f>
        <v>6879815</v>
      </c>
      <c r="H30" s="248">
        <f>H26+H29</f>
        <v>8526707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БАЛАНС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1004773</v>
      </c>
      <c r="D13" s="525">
        <v>-1406414</v>
      </c>
      <c r="E13" s="526">
        <f>SUM(C13:D13)</f>
        <v>-401641</v>
      </c>
      <c r="F13" s="525">
        <v>2744747</v>
      </c>
      <c r="G13" s="525">
        <v>-1052798</v>
      </c>
      <c r="H13" s="526">
        <f>SUM(F13:G13)</f>
        <v>1691949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1004773</v>
      </c>
      <c r="D19" s="529">
        <f>SUM(D13:D14,D16:D18)</f>
        <v>-1406414</v>
      </c>
      <c r="E19" s="526">
        <f t="shared" si="0"/>
        <v>-401641</v>
      </c>
      <c r="F19" s="529">
        <f>SUM(F13:F14,F16:F18)</f>
        <v>2744747</v>
      </c>
      <c r="G19" s="529">
        <f>SUM(G13:G14,G16:G18)</f>
        <v>-1052798</v>
      </c>
      <c r="H19" s="526">
        <f t="shared" si="1"/>
        <v>1691949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160693</v>
      </c>
      <c r="D21" s="525">
        <v>-457132</v>
      </c>
      <c r="E21" s="526">
        <f>SUM(C21:D21)</f>
        <v>-296439</v>
      </c>
      <c r="F21" s="525">
        <v>2420149</v>
      </c>
      <c r="G21" s="525">
        <v>-1951205</v>
      </c>
      <c r="H21" s="526">
        <f>SUM(F21:G21)</f>
        <v>468944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68450</v>
      </c>
      <c r="D23" s="525">
        <v>-1926</v>
      </c>
      <c r="E23" s="526">
        <f t="shared" si="2"/>
        <v>66524</v>
      </c>
      <c r="F23" s="525">
        <v>103766</v>
      </c>
      <c r="G23" s="525">
        <v>-390</v>
      </c>
      <c r="H23" s="526">
        <f t="shared" si="3"/>
        <v>103376</v>
      </c>
    </row>
    <row r="24" spans="1:8" ht="12.75">
      <c r="A24" s="524" t="s">
        <v>961</v>
      </c>
      <c r="B24" s="95" t="s">
        <v>840</v>
      </c>
      <c r="C24" s="525">
        <v>144781</v>
      </c>
      <c r="D24" s="525"/>
      <c r="E24" s="526">
        <f t="shared" si="2"/>
        <v>144781</v>
      </c>
      <c r="F24" s="525">
        <v>164818</v>
      </c>
      <c r="G24" s="525"/>
      <c r="H24" s="526">
        <f t="shared" si="3"/>
        <v>164818</v>
      </c>
    </row>
    <row r="25" spans="1:8" ht="12.75">
      <c r="A25" s="532" t="s">
        <v>962</v>
      </c>
      <c r="B25" s="95" t="s">
        <v>841</v>
      </c>
      <c r="C25" s="525"/>
      <c r="D25" s="525">
        <v>-346404</v>
      </c>
      <c r="E25" s="526">
        <f t="shared" si="2"/>
        <v>-346404</v>
      </c>
      <c r="F25" s="525"/>
      <c r="G25" s="525">
        <v>-343333</v>
      </c>
      <c r="H25" s="526">
        <f t="shared" si="3"/>
        <v>-343333</v>
      </c>
    </row>
    <row r="26" spans="1:8" ht="12.75">
      <c r="A26" s="532" t="s">
        <v>963</v>
      </c>
      <c r="B26" s="95" t="s">
        <v>842</v>
      </c>
      <c r="C26" s="525"/>
      <c r="D26" s="525">
        <v>-5537</v>
      </c>
      <c r="E26" s="526">
        <f t="shared" si="2"/>
        <v>-5537</v>
      </c>
      <c r="F26" s="525"/>
      <c r="G26" s="525">
        <v>-5859</v>
      </c>
      <c r="H26" s="526">
        <f t="shared" si="3"/>
        <v>-5859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373924</v>
      </c>
      <c r="D29" s="529">
        <f>SUM(D21:D28)</f>
        <v>-810999</v>
      </c>
      <c r="E29" s="526">
        <f t="shared" si="2"/>
        <v>-437075</v>
      </c>
      <c r="F29" s="529">
        <f>SUM(F21:F28)</f>
        <v>2688733</v>
      </c>
      <c r="G29" s="529">
        <f>SUM(G21:G28)</f>
        <v>-2300787</v>
      </c>
      <c r="H29" s="526">
        <f t="shared" si="3"/>
        <v>387946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>
        <v>-13817</v>
      </c>
      <c r="E35" s="526">
        <f>SUM(C35:D35)</f>
        <v>-13817</v>
      </c>
      <c r="F35" s="525"/>
      <c r="G35" s="525">
        <v>-2808</v>
      </c>
      <c r="H35" s="526">
        <f>SUM(F35:G35)</f>
        <v>-2808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-13817</v>
      </c>
      <c r="E36" s="529">
        <f t="shared" si="4"/>
        <v>-13817</v>
      </c>
      <c r="F36" s="529">
        <f t="shared" si="4"/>
        <v>0</v>
      </c>
      <c r="G36" s="529">
        <f t="shared" si="4"/>
        <v>-2808</v>
      </c>
      <c r="H36" s="529">
        <f t="shared" si="4"/>
        <v>-2808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1378697</v>
      </c>
      <c r="D37" s="529">
        <f t="shared" si="5"/>
        <v>-2231230</v>
      </c>
      <c r="E37" s="529">
        <f t="shared" si="5"/>
        <v>-852533</v>
      </c>
      <c r="F37" s="529">
        <f t="shared" si="5"/>
        <v>5433480</v>
      </c>
      <c r="G37" s="529">
        <f t="shared" si="5"/>
        <v>-3356393</v>
      </c>
      <c r="H37" s="529">
        <f t="shared" si="5"/>
        <v>2077087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5764682</v>
      </c>
      <c r="F38" s="529"/>
      <c r="G38" s="529"/>
      <c r="H38" s="535">
        <v>3687595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4912149</v>
      </c>
      <c r="F39" s="529"/>
      <c r="G39" s="529"/>
      <c r="H39" s="529">
        <f>SUM(H37:H38)</f>
        <v>5764682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4912149</v>
      </c>
      <c r="F40" s="526"/>
      <c r="G40" s="526"/>
      <c r="H40" s="525">
        <v>5764682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9106598</v>
      </c>
      <c r="D13" s="235">
        <v>3441682</v>
      </c>
      <c r="E13" s="235">
        <v>0</v>
      </c>
      <c r="F13" s="235">
        <v>0</v>
      </c>
      <c r="G13" s="235">
        <v>15057985</v>
      </c>
      <c r="H13" s="235">
        <v>-15767196</v>
      </c>
      <c r="I13" s="615">
        <f>SUM(C13:H13)</f>
        <v>11839069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10289912</v>
      </c>
      <c r="D14" s="615">
        <f>'1-SB'!H13</f>
        <v>3939225</v>
      </c>
      <c r="E14" s="615">
        <f>'1-SB'!H14</f>
        <v>0</v>
      </c>
      <c r="F14" s="615">
        <f>'1-SB'!H15</f>
        <v>0</v>
      </c>
      <c r="G14" s="615">
        <f>'1-SB'!H19+'1-SB'!H21</f>
        <v>15907147</v>
      </c>
      <c r="H14" s="615">
        <f>'1-SB'!H20+'1-SB'!H22</f>
        <v>-15767196</v>
      </c>
      <c r="I14" s="615">
        <f aca="true" t="shared" si="0" ref="I14:I36">SUM(C14:H14)</f>
        <v>14369088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10289912</v>
      </c>
      <c r="D18" s="616">
        <f t="shared" si="2"/>
        <v>3939225</v>
      </c>
      <c r="E18" s="616">
        <f>E14+E15</f>
        <v>0</v>
      </c>
      <c r="F18" s="616">
        <f t="shared" si="2"/>
        <v>0</v>
      </c>
      <c r="G18" s="616">
        <f t="shared" si="2"/>
        <v>15907147</v>
      </c>
      <c r="H18" s="616">
        <f t="shared" si="2"/>
        <v>-15767196</v>
      </c>
      <c r="I18" s="615">
        <f t="shared" si="0"/>
        <v>14369088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-303984</v>
      </c>
      <c r="D19" s="616">
        <f t="shared" si="3"/>
        <v>-97727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-401711</v>
      </c>
      <c r="J19" s="105"/>
    </row>
    <row r="20" spans="1:10" ht="15">
      <c r="A20" s="205" t="s">
        <v>225</v>
      </c>
      <c r="B20" s="82" t="s">
        <v>863</v>
      </c>
      <c r="C20" s="236">
        <v>737590</v>
      </c>
      <c r="D20" s="236">
        <v>267122</v>
      </c>
      <c r="E20" s="236"/>
      <c r="F20" s="236"/>
      <c r="G20" s="236"/>
      <c r="H20" s="236"/>
      <c r="I20" s="615">
        <f t="shared" si="0"/>
        <v>1004712</v>
      </c>
      <c r="J20" s="105"/>
    </row>
    <row r="21" spans="1:10" ht="15">
      <c r="A21" s="205" t="s">
        <v>226</v>
      </c>
      <c r="B21" s="82" t="s">
        <v>864</v>
      </c>
      <c r="C21" s="236">
        <v>-1041574</v>
      </c>
      <c r="D21" s="236">
        <v>-364849</v>
      </c>
      <c r="E21" s="236"/>
      <c r="F21" s="236"/>
      <c r="G21" s="236"/>
      <c r="H21" s="236"/>
      <c r="I21" s="615">
        <f t="shared" si="0"/>
        <v>-1406423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-1057980</v>
      </c>
      <c r="I22" s="615">
        <f t="shared" si="0"/>
        <v>-1057980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9985928</v>
      </c>
      <c r="D34" s="616">
        <f t="shared" si="7"/>
        <v>3841498</v>
      </c>
      <c r="E34" s="616">
        <f t="shared" si="7"/>
        <v>0</v>
      </c>
      <c r="F34" s="616">
        <f t="shared" si="7"/>
        <v>0</v>
      </c>
      <c r="G34" s="616">
        <f t="shared" si="7"/>
        <v>15907147</v>
      </c>
      <c r="H34" s="616">
        <f t="shared" si="7"/>
        <v>-16825176</v>
      </c>
      <c r="I34" s="615">
        <f t="shared" si="0"/>
        <v>12909397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9985928</v>
      </c>
      <c r="D36" s="619">
        <f t="shared" si="8"/>
        <v>3841498</v>
      </c>
      <c r="E36" s="619">
        <f t="shared" si="8"/>
        <v>0</v>
      </c>
      <c r="F36" s="619">
        <f t="shared" si="8"/>
        <v>0</v>
      </c>
      <c r="G36" s="619">
        <f t="shared" si="8"/>
        <v>15907147</v>
      </c>
      <c r="H36" s="619">
        <f t="shared" si="8"/>
        <v>-16825176</v>
      </c>
      <c r="I36" s="615">
        <f t="shared" si="0"/>
        <v>12909397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6">
      <selection activeCell="D14" sqref="D14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БАЛАНС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10289912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9985928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737590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1004712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1041574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1406423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1.39642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1.29276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342975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5537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1442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-0.07423268071210676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0.019809499487671633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-0.07423268071210676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0.03493985988062406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9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9" t="s">
        <v>67</v>
      </c>
      <c r="B28" s="681" t="s">
        <v>223</v>
      </c>
      <c r="C28" s="683" t="s">
        <v>72</v>
      </c>
      <c r="D28" s="670" t="s">
        <v>73</v>
      </c>
      <c r="E28" s="671"/>
      <c r="F28" s="672"/>
    </row>
    <row r="29" spans="1:6" ht="31.5">
      <c r="A29" s="669"/>
      <c r="B29" s="681" t="s">
        <v>223</v>
      </c>
      <c r="C29" s="684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48" sqref="D4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59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59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59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1479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2019-03-26T13:26:48Z</dcterms:modified>
  <cp:category/>
  <cp:version/>
  <cp:contentType/>
  <cp:contentStatus/>
</cp:coreProperties>
</file>