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tabRatio="961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<sst xmlns="http://schemas.openxmlformats.org/spreadsheetml/2006/main" count="250" uniqueCount="202">
  <si>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</si>
  <si>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</si>
  <si>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</si>
  <si>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</si>
  <si>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</si>
  <si>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</si>
  <si>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</si>
  <si>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</si>
  <si>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</si>
  <si>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</si>
  <si>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</si>
  <si>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</si>
  <si>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</si>
  <si>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</si>
  <si>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</si>
  <si>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</si>
  <si>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</si>
  <si>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</si>
  <si>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</si>
  <si>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</si>
  <si>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</si>
  <si>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</si>
  <si>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</si>
  <si>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</si>
  <si>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</si>
  <si>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</si>
  <si>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</si>
  <si>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</si>
  <si>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</si>
  <si>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</si>
  <si>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</si>
  <si>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</si>
  <si>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</si>
  <si>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</si>
  <si>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</si>
  <si>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</si>
  <si>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</si>
  <si>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</si>
  <si>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</si>
  <si>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</si>
  <si>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</si>
  <si>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</si>
  <si>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</si>
  <si>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</si>
  <si>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</si>
  <si>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</si>
  <si>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</si>
  <si>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</si>
  <si>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</si>
  <si>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</si>
  <si>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</si>
  <si>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</si>
  <si>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</si>
  <si>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</si>
  <si>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</si>
  <si>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</si>
  <si>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</si>
  <si>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</si>
  <si>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</si>
  <si>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</si>
  <si>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</si>
  <si>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</si>
  <si>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</si>
  <si>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</si>
  <si>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</si>
  <si>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</si>
  <si>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</si>
  <si>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</si>
  <si>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</si>
  <si>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</si>
  <si>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</si>
  <si>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</si>
  <si>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</si>
  <si>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</si>
  <si>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</si>
  <si>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</si>
  <si>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</si>
  <si>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</si>
  <si>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</si>
  <si>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</si>
  <si>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</si>
  <si>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</si>
  <si>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</si>
  <si>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</si>
  <si>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</si>
  <si>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</si>
  <si>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</si>
  <si>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</si>
  <si>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</si>
  <si>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</si>
  <si>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</si>
  <si>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</si>
  <si>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</si>
  <si>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</si>
  <si>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</si>
  <si>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</si>
  <si>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</si>
  <si>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</si>
  <si>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</si>
  <si>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</si>
  <si>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</si>
  <si>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</si>
  <si>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</si>
  <si>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</si>
  <si>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</si>
  <si>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</si>
  <si>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</si>
  <si>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</si>
  <si>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</si>
  <si>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</si>
  <si>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</si>
  <si>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</si>
  <si>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</si>
  <si>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</si>
  <si>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</si>
  <si>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</si>
  <si>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</si>
  <si>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</si>
  <si>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</si>
  <si>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</si>
  <si>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</si>
  <si>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</si>
  <si>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</si>
  <si>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</si>
  <si>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</si>
  <si>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</si>
  <si>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</si>
  <si>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</si>
  <si>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</si>
  <si>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</si>
  <si>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</si>
  <si>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</si>
  <si>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</si>
  <si>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</si>
  <si>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</si>
  <si>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</si>
  <si>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</si>
  <si>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</si>
  <si>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</si>
  <si>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</si>
  <si>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</si>
  <si>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</si>
  <si>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</si>
  <si>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</si>
  <si>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</si>
  <si>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</si>
  <si>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</si>
  <si>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</si>
  <si>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</si>
  <si>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</si>
  <si>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</si>
  <si>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</si>
  <si>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</si>
  <si>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</si>
  <si>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</si>
  <si>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</si>
  <si>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</si>
  <si>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</si>
  <si>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</si>
  <si>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</si>
  <si>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</si>
  <si>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</si>
  <si>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</si>
  <si>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</si>
  <si>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</si>
  <si>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</si>
  <si>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</si>
  <si>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</si>
  <si>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</si>
  <si>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</si>
  <si>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</si>
  <si>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</si>
  <si>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</si>
  <si>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</si>
  <si>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</si>
  <si>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</si>
  <si>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</si>
  <si>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</si>
  <si>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</si>
  <si>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</si>
  <si>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</si>
  <si>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</si>
  <si>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</si>
  <si>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</si>
  <si>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</si>
  <si>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</si>
  <si>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</si>
  <si>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</si>
  <si>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</si>
  <si>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</si>
  <si>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</si>
  <si>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</si>
  <si>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</si>
  <si>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</si>
  <si>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</si>
  <si>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</si>
  <si>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</si>
  <si>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</si>
  <si>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/М.Марков/</t>
  </si>
  <si>
    <t>Отчетен период: към 30.06.2011 г.</t>
  </si>
  <si>
    <t>Дата: 29.07.2011</t>
  </si>
  <si>
    <t>Отчетен период: към 30.06.2011г.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</si>
</sst>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6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0" fontId="1" fillId="0" borderId="0" xfId="58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3" fontId="7" fillId="24" borderId="10" xfId="0" applyNumberFormat="1" applyFont="1" applyFill="1" applyBorder="1" applyAlignment="1">
      <alignment/>
    </xf>
    <xf numFmtId="0" fontId="4" fillId="0" borderId="0" xfId="57" applyFont="1" applyFill="1" applyBorder="1" applyAlignment="1">
      <alignment horizontal="right" vertical="top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7">
      <selection activeCell="E39" sqref="E3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3" t="s">
        <v>153</v>
      </c>
      <c r="F1" s="153"/>
    </row>
    <row r="2" spans="1:6" ht="12">
      <c r="A2" s="2"/>
      <c r="B2" s="3"/>
      <c r="C2" s="155" t="s">
        <v>0</v>
      </c>
      <c r="D2" s="155"/>
      <c r="E2" s="5"/>
      <c r="F2" s="5"/>
    </row>
    <row r="3" spans="1:6" ht="15" customHeight="1">
      <c r="A3" s="4" t="s">
        <v>176</v>
      </c>
      <c r="B3" s="6"/>
      <c r="C3" s="2"/>
      <c r="D3" s="2"/>
      <c r="E3" s="154" t="s">
        <v>177</v>
      </c>
      <c r="F3" s="154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12">
      <c r="A5" s="4"/>
      <c r="B5" s="6"/>
      <c r="C5" s="7"/>
      <c r="D5" s="7"/>
      <c r="E5" s="5"/>
      <c r="F5" s="8"/>
    </row>
    <row r="6" spans="1:6" ht="50.25" customHeight="1">
      <c r="A6" s="9" t="s">
        <v>1</v>
      </c>
      <c r="B6" s="10" t="s">
        <v>2</v>
      </c>
      <c r="C6" s="10" t="s">
        <v>3</v>
      </c>
      <c r="D6" s="11" t="s">
        <v>7</v>
      </c>
      <c r="E6" s="10" t="s">
        <v>4</v>
      </c>
      <c r="F6" s="10" t="s">
        <v>5</v>
      </c>
    </row>
    <row r="7" spans="1:6" ht="12">
      <c r="A7" s="9" t="s">
        <v>6</v>
      </c>
      <c r="B7" s="9">
        <v>1</v>
      </c>
      <c r="C7" s="9">
        <v>2</v>
      </c>
      <c r="D7" s="11" t="s">
        <v>6</v>
      </c>
      <c r="E7" s="9">
        <v>1</v>
      </c>
      <c r="F7" s="9">
        <v>2</v>
      </c>
    </row>
    <row r="8" spans="1:6" ht="12">
      <c r="A8" s="12" t="s">
        <v>8</v>
      </c>
      <c r="B8" s="13"/>
      <c r="C8" s="13"/>
      <c r="D8" s="14" t="s">
        <v>27</v>
      </c>
      <c r="E8" s="15"/>
      <c r="F8" s="15"/>
    </row>
    <row r="9" spans="1:30" ht="12">
      <c r="A9" s="16" t="s">
        <v>28</v>
      </c>
      <c r="B9" s="17"/>
      <c r="C9" s="17"/>
      <c r="D9" s="16" t="s">
        <v>29</v>
      </c>
      <c r="E9" s="18">
        <v>13181633</v>
      </c>
      <c r="F9" s="18">
        <v>17256281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">
      <c r="A10" s="20" t="s">
        <v>147</v>
      </c>
      <c r="B10" s="17"/>
      <c r="C10" s="17"/>
      <c r="D10" s="16" t="s">
        <v>30</v>
      </c>
      <c r="E10" s="17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4">
      <c r="A11" s="20" t="s">
        <v>98</v>
      </c>
      <c r="B11" s="17"/>
      <c r="C11" s="17"/>
      <c r="D11" s="20" t="s">
        <v>146</v>
      </c>
      <c r="E11" s="17">
        <v>3703624</v>
      </c>
      <c r="F11" s="17">
        <v>4292480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20.25" customHeight="1">
      <c r="A12" s="20" t="s">
        <v>107</v>
      </c>
      <c r="B12" s="17"/>
      <c r="C12" s="17"/>
      <c r="D12" s="20" t="s">
        <v>31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0" t="s">
        <v>138</v>
      </c>
      <c r="B13" s="17"/>
      <c r="C13" s="17"/>
      <c r="D13" s="20" t="s">
        <v>115</v>
      </c>
      <c r="E13" s="17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21" t="s">
        <v>12</v>
      </c>
      <c r="B14" s="17"/>
      <c r="C14" s="17"/>
      <c r="D14" s="21" t="s">
        <v>26</v>
      </c>
      <c r="E14" s="18">
        <f>E11+E12+E13</f>
        <v>3703624</v>
      </c>
      <c r="F14" s="18">
        <f>F11+F12+F13</f>
        <v>4292480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16" t="s">
        <v>173</v>
      </c>
      <c r="B15" s="17"/>
      <c r="C15" s="17"/>
      <c r="D15" s="16" t="s">
        <v>32</v>
      </c>
      <c r="E15" s="17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21" t="s">
        <v>38</v>
      </c>
      <c r="B16" s="17"/>
      <c r="C16" s="17"/>
      <c r="D16" s="20" t="s">
        <v>33</v>
      </c>
      <c r="E16" s="17">
        <f>E17-E18</f>
        <v>-2635014</v>
      </c>
      <c r="F16" s="17">
        <f>F17-F18</f>
        <v>-2969296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40</v>
      </c>
      <c r="B17" s="17"/>
      <c r="C17" s="17"/>
      <c r="D17" s="20" t="s">
        <v>34</v>
      </c>
      <c r="E17" s="22">
        <v>12219544</v>
      </c>
      <c r="F17" s="22">
        <v>11885262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4" t="s">
        <v>42</v>
      </c>
      <c r="B18" s="17"/>
      <c r="C18" s="17"/>
      <c r="D18" s="20" t="s">
        <v>35</v>
      </c>
      <c r="E18" s="22">
        <v>14854558</v>
      </c>
      <c r="F18" s="22">
        <v>14854558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5" t="s">
        <v>9</v>
      </c>
      <c r="B19" s="17"/>
      <c r="C19" s="17"/>
      <c r="D19" s="15" t="s">
        <v>36</v>
      </c>
      <c r="E19" s="22">
        <v>577195</v>
      </c>
      <c r="F19" s="22">
        <v>334282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10</v>
      </c>
      <c r="B20" s="17">
        <v>841357</v>
      </c>
      <c r="C20" s="17">
        <v>1332885</v>
      </c>
      <c r="D20" s="21" t="s">
        <v>37</v>
      </c>
      <c r="E20" s="18">
        <f>E16+E19</f>
        <v>-2057819</v>
      </c>
      <c r="F20" s="18">
        <f>F16+F19</f>
        <v>-2635014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174</v>
      </c>
      <c r="B21" s="17">
        <v>3180676</v>
      </c>
      <c r="C21" s="17">
        <v>4697957</v>
      </c>
      <c r="D21" s="23" t="s">
        <v>39</v>
      </c>
      <c r="E21" s="18">
        <f>E9+E14+E20</f>
        <v>14827438</v>
      </c>
      <c r="F21" s="18">
        <f>F9+F14+F20</f>
        <v>18913747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15" t="s">
        <v>137</v>
      </c>
      <c r="B22" s="17"/>
      <c r="C22" s="17"/>
      <c r="D22" s="24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23" t="s">
        <v>12</v>
      </c>
      <c r="B23" s="18">
        <f>SUM(B19:B22)</f>
        <v>4022033</v>
      </c>
      <c r="C23" s="18">
        <f>SUM(C19:C22)</f>
        <v>6030842</v>
      </c>
      <c r="D23" s="15"/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4" t="s">
        <v>117</v>
      </c>
      <c r="B24" s="17"/>
      <c r="C24" s="17"/>
      <c r="D24" s="14" t="s">
        <v>41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147</v>
      </c>
      <c r="B25" s="17">
        <f>SUM(B26:B29)</f>
        <v>10388276</v>
      </c>
      <c r="C25" s="17">
        <f>SUM(C26:C29)</f>
        <v>11859870</v>
      </c>
      <c r="D25" s="25" t="s">
        <v>148</v>
      </c>
      <c r="E25" s="17"/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">
      <c r="A26" s="15" t="s">
        <v>98</v>
      </c>
      <c r="B26" s="17">
        <v>4922811</v>
      </c>
      <c r="C26" s="17">
        <v>5284180</v>
      </c>
      <c r="D26" s="20" t="s">
        <v>134</v>
      </c>
      <c r="E26" s="17">
        <f>E27+E28</f>
        <v>31519</v>
      </c>
      <c r="F26" s="17">
        <f>F27+F28</f>
        <v>40349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6" ht="12.75">
      <c r="A27" s="15" t="s">
        <v>112</v>
      </c>
      <c r="B27" s="13"/>
      <c r="C27" s="147"/>
      <c r="D27" s="20" t="s">
        <v>175</v>
      </c>
      <c r="E27" s="22">
        <v>420</v>
      </c>
      <c r="F27" s="22">
        <v>420</v>
      </c>
    </row>
    <row r="28" spans="1:6" ht="12.75">
      <c r="A28" s="15" t="s">
        <v>107</v>
      </c>
      <c r="B28" s="13">
        <v>5465465</v>
      </c>
      <c r="C28" s="13">
        <v>6575690</v>
      </c>
      <c r="D28" s="20" t="s">
        <v>100</v>
      </c>
      <c r="E28" s="22">
        <v>31099</v>
      </c>
      <c r="F28" s="22">
        <v>39929</v>
      </c>
    </row>
    <row r="29" spans="1:6" ht="12">
      <c r="A29" s="15" t="s">
        <v>11</v>
      </c>
      <c r="B29" s="13"/>
      <c r="C29" s="147"/>
      <c r="D29" s="1" t="s">
        <v>111</v>
      </c>
      <c r="E29" s="13"/>
      <c r="F29" s="13"/>
    </row>
    <row r="30" spans="1:6" ht="12">
      <c r="A30" s="15" t="s">
        <v>139</v>
      </c>
      <c r="B30" s="13"/>
      <c r="C30" s="147"/>
      <c r="D30" s="25" t="s">
        <v>130</v>
      </c>
      <c r="E30" s="13"/>
      <c r="F30" s="13"/>
    </row>
    <row r="31" spans="1:6" ht="12.75">
      <c r="A31" s="15" t="s">
        <v>140</v>
      </c>
      <c r="B31" s="22">
        <v>76764</v>
      </c>
      <c r="C31" s="22">
        <v>995888</v>
      </c>
      <c r="D31" s="1" t="s">
        <v>149</v>
      </c>
      <c r="E31" s="13"/>
      <c r="F31" s="13"/>
    </row>
    <row r="32" spans="1:6" ht="12">
      <c r="A32" s="15" t="s">
        <v>141</v>
      </c>
      <c r="B32" s="13">
        <v>2844</v>
      </c>
      <c r="C32" s="13">
        <v>2983</v>
      </c>
      <c r="D32" s="25" t="s">
        <v>109</v>
      </c>
      <c r="E32" s="13"/>
      <c r="F32" s="13"/>
    </row>
    <row r="33" spans="1:6" ht="12">
      <c r="A33" s="15" t="s">
        <v>142</v>
      </c>
      <c r="B33" s="13"/>
      <c r="C33" s="13"/>
      <c r="D33" s="25" t="s">
        <v>110</v>
      </c>
      <c r="E33" s="13"/>
      <c r="F33" s="13"/>
    </row>
    <row r="34" spans="1:6" ht="12">
      <c r="A34" s="15" t="s">
        <v>143</v>
      </c>
      <c r="B34" s="13"/>
      <c r="C34" s="13"/>
      <c r="D34" s="25" t="s">
        <v>150</v>
      </c>
      <c r="E34" s="13"/>
      <c r="F34" s="13"/>
    </row>
    <row r="35" spans="1:6" ht="12">
      <c r="A35" s="23" t="s">
        <v>13</v>
      </c>
      <c r="B35" s="26">
        <f>SUM(B25,B30:B34)</f>
        <v>10467884</v>
      </c>
      <c r="C35" s="26">
        <f>SUM(C25,C30:C34)</f>
        <v>12858741</v>
      </c>
      <c r="D35" s="15" t="s">
        <v>151</v>
      </c>
      <c r="E35" s="13"/>
      <c r="F35" s="13"/>
    </row>
    <row r="36" spans="1:6" ht="15" customHeight="1">
      <c r="A36" s="14" t="s">
        <v>114</v>
      </c>
      <c r="B36" s="13"/>
      <c r="C36" s="13"/>
      <c r="D36" s="25" t="s">
        <v>152</v>
      </c>
      <c r="E36" s="13">
        <v>1</v>
      </c>
      <c r="F36" s="13">
        <v>3</v>
      </c>
    </row>
    <row r="37" spans="1:6" ht="13.5" customHeight="1">
      <c r="A37" s="20" t="s">
        <v>144</v>
      </c>
      <c r="B37" s="22">
        <v>95427</v>
      </c>
      <c r="C37" s="22">
        <v>64516</v>
      </c>
      <c r="D37" s="25" t="s">
        <v>116</v>
      </c>
      <c r="E37" s="13"/>
      <c r="F37" s="13"/>
    </row>
    <row r="38" spans="1:6" ht="12.75">
      <c r="A38" s="20" t="s">
        <v>99</v>
      </c>
      <c r="B38" s="13">
        <v>242580</v>
      </c>
      <c r="C38" s="22"/>
      <c r="D38" s="23" t="s">
        <v>12</v>
      </c>
      <c r="E38" s="26">
        <f>SUM(E25:E26,E30:E37)</f>
        <v>31520</v>
      </c>
      <c r="F38" s="26">
        <f>SUM(F25:F26,F30:F37)</f>
        <v>40352</v>
      </c>
    </row>
    <row r="39" spans="1:6" ht="12">
      <c r="A39" s="20" t="s">
        <v>145</v>
      </c>
      <c r="B39" s="13"/>
      <c r="C39" s="13"/>
      <c r="D39" s="23" t="s">
        <v>44</v>
      </c>
      <c r="E39" s="26">
        <f>E38</f>
        <v>31520</v>
      </c>
      <c r="F39" s="26">
        <f>F38</f>
        <v>40352</v>
      </c>
    </row>
    <row r="40" spans="1:6" ht="12">
      <c r="A40" s="20" t="s">
        <v>108</v>
      </c>
      <c r="B40" s="150">
        <v>31034</v>
      </c>
      <c r="C40" s="13"/>
      <c r="D40" s="15"/>
      <c r="E40" s="13"/>
      <c r="F40" s="13"/>
    </row>
    <row r="41" spans="1:6" ht="12">
      <c r="A41" s="21" t="s">
        <v>14</v>
      </c>
      <c r="B41" s="26">
        <f>SUM(B37:B40)</f>
        <v>369041</v>
      </c>
      <c r="C41" s="26">
        <f>SUM(C37:C40)</f>
        <v>64516</v>
      </c>
      <c r="D41" s="15"/>
      <c r="E41" s="13"/>
      <c r="F41" s="13"/>
    </row>
    <row r="42" spans="1:6" ht="12">
      <c r="A42" s="16" t="s">
        <v>43</v>
      </c>
      <c r="B42" s="13"/>
      <c r="C42" s="13"/>
      <c r="D42" s="15"/>
      <c r="E42" s="13"/>
      <c r="F42" s="13"/>
    </row>
    <row r="43" spans="1:6" ht="12">
      <c r="A43" s="21" t="s">
        <v>44</v>
      </c>
      <c r="B43" s="26">
        <f>B23+B35+B41</f>
        <v>14858958</v>
      </c>
      <c r="C43" s="26">
        <f>C23+C35+C41</f>
        <v>18954099</v>
      </c>
      <c r="D43" s="15"/>
      <c r="E43" s="13"/>
      <c r="F43" s="13"/>
    </row>
    <row r="44" spans="2:6" ht="12.75" customHeight="1">
      <c r="B44" s="13"/>
      <c r="C44" s="13"/>
      <c r="D44" s="15"/>
      <c r="E44" s="13"/>
      <c r="F44" s="13"/>
    </row>
    <row r="45" spans="1:7" ht="12">
      <c r="A45" s="21" t="s">
        <v>46</v>
      </c>
      <c r="B45" s="18">
        <f>B16+B43</f>
        <v>14858958</v>
      </c>
      <c r="C45" s="18">
        <f>C16+C43</f>
        <v>18954099</v>
      </c>
      <c r="D45" s="21" t="s">
        <v>45</v>
      </c>
      <c r="E45" s="26">
        <f>E21+E39</f>
        <v>14858958</v>
      </c>
      <c r="F45" s="26">
        <f>F21+F39</f>
        <v>18954099</v>
      </c>
      <c r="G45" s="27"/>
    </row>
    <row r="46" spans="2:7" ht="12">
      <c r="B46" s="28"/>
      <c r="C46" s="28"/>
      <c r="D46" s="28"/>
      <c r="E46" s="28"/>
      <c r="F46" s="28"/>
      <c r="G46" s="28"/>
    </row>
    <row r="47" spans="1:7" s="31" customFormat="1" ht="12">
      <c r="A47" s="146" t="s">
        <v>200</v>
      </c>
      <c r="B47" s="156"/>
      <c r="C47" s="156"/>
      <c r="D47" s="156"/>
      <c r="E47" s="156"/>
      <c r="F47" s="29"/>
      <c r="G47" s="30"/>
    </row>
    <row r="48" spans="2:7" s="31" customFormat="1" ht="12">
      <c r="B48" s="30"/>
      <c r="C48" s="30"/>
      <c r="D48" s="30"/>
      <c r="E48" s="32"/>
      <c r="F48" s="30"/>
      <c r="G48" s="30"/>
    </row>
    <row r="49" spans="1:8" s="31" customFormat="1" ht="12.75">
      <c r="A49" s="151" t="s">
        <v>113</v>
      </c>
      <c r="B49" s="151"/>
      <c r="C49" s="151"/>
      <c r="D49" s="39" t="s">
        <v>190</v>
      </c>
      <c r="E49" s="33"/>
      <c r="F49" s="32"/>
      <c r="G49" s="30"/>
      <c r="H49" s="34"/>
    </row>
    <row r="50" spans="1:6" s="31" customFormat="1" ht="12">
      <c r="A50" s="152" t="s">
        <v>180</v>
      </c>
      <c r="B50" s="152"/>
      <c r="C50" s="152"/>
      <c r="D50" s="35" t="s">
        <v>198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6" s="31" customFormat="1" ht="12">
      <c r="D53" s="35"/>
      <c r="E53" s="36"/>
      <c r="F53" s="37"/>
    </row>
    <row r="54" spans="4:7" s="31" customFormat="1" ht="12.75">
      <c r="D54" s="36"/>
      <c r="E54" s="38"/>
      <c r="F54" s="30"/>
      <c r="G54" s="30"/>
    </row>
    <row r="55" spans="4:7" s="31" customFormat="1" ht="12.75">
      <c r="D55" s="39" t="s">
        <v>190</v>
      </c>
      <c r="E55" s="33"/>
      <c r="G55" s="30"/>
    </row>
    <row r="56" spans="4:7" s="31" customFormat="1" ht="12.75">
      <c r="D56" s="40"/>
      <c r="E56" s="40"/>
      <c r="F56" s="30"/>
      <c r="G56" s="30"/>
    </row>
    <row r="57" spans="4:7" s="31" customFormat="1" ht="15">
      <c r="D57" s="78" t="s">
        <v>181</v>
      </c>
      <c r="E57" s="36"/>
      <c r="F57" s="30"/>
      <c r="G57" s="30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41"/>
      <c r="E60" s="28"/>
      <c r="F60" s="28"/>
      <c r="G60" s="28"/>
    </row>
    <row r="61" spans="1:7" s="19" customFormat="1" ht="12">
      <c r="A61" s="41"/>
      <c r="B61" s="41"/>
      <c r="C61" s="41"/>
      <c r="D61" s="41"/>
      <c r="E61" s="41"/>
      <c r="F61" s="41"/>
      <c r="G61" s="41"/>
    </row>
    <row r="62" spans="1:7" s="19" customFormat="1" ht="12">
      <c r="A62" s="41"/>
      <c r="B62" s="41"/>
      <c r="C62" s="41"/>
      <c r="D62" s="42"/>
      <c r="E62" s="41"/>
      <c r="F62" s="41"/>
      <c r="G62" s="41"/>
    </row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</sheetData>
  <sheetProtection/>
  <mergeCells count="7">
    <mergeCell ref="A49:C49"/>
    <mergeCell ref="A50:C50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58" t="s">
        <v>154</v>
      </c>
      <c r="F1" s="158"/>
    </row>
    <row r="2" spans="1:6" ht="12.75" customHeight="1">
      <c r="A2" s="44"/>
      <c r="C2" s="159" t="s">
        <v>15</v>
      </c>
      <c r="D2" s="159"/>
      <c r="E2" s="45"/>
      <c r="F2" s="45"/>
    </row>
    <row r="3" spans="1:6" ht="15">
      <c r="A3" s="159" t="s">
        <v>178</v>
      </c>
      <c r="B3" s="159"/>
      <c r="E3" s="45"/>
      <c r="F3" s="45"/>
    </row>
    <row r="4" spans="1:6" ht="15">
      <c r="A4" s="148" t="s">
        <v>199</v>
      </c>
      <c r="B4" s="47"/>
      <c r="C4" s="48"/>
      <c r="D4" s="49" t="s">
        <v>179</v>
      </c>
      <c r="E4" s="160"/>
      <c r="F4" s="160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35684</v>
      </c>
      <c r="F10" s="64">
        <v>87007</v>
      </c>
      <c r="G10" s="65"/>
      <c r="H10" s="66"/>
    </row>
    <row r="11" spans="1:9" s="54" customFormat="1" ht="31.5" customHeight="1">
      <c r="A11" s="63" t="s">
        <v>155</v>
      </c>
      <c r="B11" s="64">
        <v>4477771</v>
      </c>
      <c r="C11" s="64">
        <v>8095045</v>
      </c>
      <c r="D11" s="63" t="s">
        <v>49</v>
      </c>
      <c r="E11" s="64">
        <v>4649095</v>
      </c>
      <c r="F11" s="64">
        <v>8054233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4476841</v>
      </c>
      <c r="C12" s="64">
        <v>8091549</v>
      </c>
      <c r="D12" s="63" t="s">
        <v>50</v>
      </c>
      <c r="E12" s="64">
        <v>4640614</v>
      </c>
      <c r="F12" s="64">
        <v>8019938</v>
      </c>
      <c r="G12" s="67"/>
      <c r="H12" s="66"/>
    </row>
    <row r="13" spans="1:9" s="54" customFormat="1" ht="15">
      <c r="A13" s="63" t="s">
        <v>156</v>
      </c>
      <c r="B13" s="64">
        <v>182</v>
      </c>
      <c r="C13" s="64">
        <v>15908</v>
      </c>
      <c r="D13" s="63" t="s">
        <v>161</v>
      </c>
      <c r="E13" s="64">
        <v>5</v>
      </c>
      <c r="F13" s="64">
        <v>13466</v>
      </c>
      <c r="G13" s="65"/>
      <c r="H13" s="66"/>
      <c r="I13" s="66"/>
    </row>
    <row r="14" spans="1:8" s="54" customFormat="1" ht="15">
      <c r="A14" s="63" t="s">
        <v>22</v>
      </c>
      <c r="B14" s="64">
        <v>1838</v>
      </c>
      <c r="C14" s="64">
        <v>2308</v>
      </c>
      <c r="D14" s="68" t="s">
        <v>51</v>
      </c>
      <c r="E14" s="64">
        <v>362114</v>
      </c>
      <c r="F14" s="64">
        <v>770218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243908</v>
      </c>
      <c r="F15" s="64">
        <v>367</v>
      </c>
      <c r="G15" s="65"/>
    </row>
    <row r="16" spans="1:7" s="54" customFormat="1" ht="15">
      <c r="A16" s="69" t="s">
        <v>23</v>
      </c>
      <c r="B16" s="70">
        <f>SUM(B10,B11,B13:B14)</f>
        <v>4479791</v>
      </c>
      <c r="C16" s="70">
        <f>SUM(C10,C11,C13:C14)</f>
        <v>8113261</v>
      </c>
      <c r="D16" s="69" t="s">
        <v>23</v>
      </c>
      <c r="E16" s="70">
        <f>SUM(E10,E11,E13:E15)</f>
        <v>5290806</v>
      </c>
      <c r="F16" s="70">
        <f>SUM(F10,F11,F13:F15)</f>
        <v>8925291</v>
      </c>
      <c r="G16" s="65"/>
    </row>
    <row r="17" spans="1:6" s="54" customFormat="1" ht="29.25">
      <c r="A17" s="71" t="s">
        <v>105</v>
      </c>
      <c r="B17" s="70">
        <f>B16</f>
        <v>4479791</v>
      </c>
      <c r="C17" s="70">
        <f>C16</f>
        <v>8113261</v>
      </c>
      <c r="D17" s="72" t="s">
        <v>105</v>
      </c>
      <c r="E17" s="70">
        <f>E16</f>
        <v>5290806</v>
      </c>
      <c r="F17" s="70">
        <f>F16</f>
        <v>8925291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233820</v>
      </c>
      <c r="C20" s="64">
        <v>477748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233820</v>
      </c>
      <c r="C24" s="70">
        <f>SUM(C19:C23)</f>
        <v>477748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233820</v>
      </c>
      <c r="C25" s="64">
        <f>C24</f>
        <v>477748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4713611</v>
      </c>
      <c r="C26" s="70">
        <f>C16+C24</f>
        <v>8591009</v>
      </c>
      <c r="D26" s="73" t="s">
        <v>53</v>
      </c>
      <c r="E26" s="70">
        <f>E16+E24</f>
        <v>5290806</v>
      </c>
      <c r="F26" s="70">
        <f>F16+F24</f>
        <v>8925291</v>
      </c>
    </row>
    <row r="27" spans="1:6" s="54" customFormat="1" ht="15">
      <c r="A27" s="73" t="s">
        <v>183</v>
      </c>
      <c r="B27" s="70">
        <f>E26-B26</f>
        <v>577195</v>
      </c>
      <c r="C27" s="70">
        <f>F26-C26</f>
        <v>334282</v>
      </c>
      <c r="D27" s="73" t="s">
        <v>184</v>
      </c>
      <c r="E27" s="70"/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577195</v>
      </c>
      <c r="C29" s="70">
        <f>C27-C28</f>
        <v>334282</v>
      </c>
      <c r="D29" s="73" t="s">
        <v>162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5290806</v>
      </c>
      <c r="C30" s="70">
        <f>C26+C28+C29</f>
        <v>8925291</v>
      </c>
      <c r="D30" s="73" t="s">
        <v>186</v>
      </c>
      <c r="E30" s="70">
        <f>E26+E29</f>
        <v>5290806</v>
      </c>
      <c r="F30" s="70">
        <f>F26+F29</f>
        <v>8925291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6" t="s">
        <v>200</v>
      </c>
      <c r="C32" s="157"/>
      <c r="D32" s="157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49" t="s">
        <v>163</v>
      </c>
      <c r="F1" s="149"/>
      <c r="G1" s="80"/>
    </row>
    <row r="2" spans="1:7" ht="14.25">
      <c r="A2" s="163" t="s">
        <v>94</v>
      </c>
      <c r="B2" s="163"/>
      <c r="C2" s="163"/>
      <c r="D2" s="163"/>
      <c r="E2" s="163"/>
      <c r="F2" s="163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48" t="s">
        <v>199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1" t="s">
        <v>80</v>
      </c>
      <c r="B6" s="164" t="s">
        <v>4</v>
      </c>
      <c r="C6" s="165"/>
      <c r="D6" s="166"/>
      <c r="E6" s="164" t="s">
        <v>5</v>
      </c>
      <c r="F6" s="165"/>
      <c r="G6" s="166"/>
    </row>
    <row r="7" spans="1:7" ht="30.75" customHeight="1">
      <c r="A7" s="162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7" ht="15">
      <c r="A10" s="94" t="s">
        <v>121</v>
      </c>
      <c r="B10" s="93">
        <v>4624068</v>
      </c>
      <c r="C10" s="93">
        <v>9259019</v>
      </c>
      <c r="D10" s="93">
        <f>B10-C10</f>
        <v>-4634951</v>
      </c>
      <c r="E10" s="93">
        <v>47849</v>
      </c>
      <c r="F10" s="93">
        <v>794982</v>
      </c>
      <c r="G10" s="93">
        <f>E10-F10</f>
        <v>-747133</v>
      </c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119</v>
      </c>
      <c r="B16" s="96">
        <f>SUM(B10:B15)</f>
        <v>4624068</v>
      </c>
      <c r="C16" s="96">
        <f>SUM(C10:C15)</f>
        <v>9259019</v>
      </c>
      <c r="D16" s="97">
        <f>B16-C16</f>
        <v>-4634951</v>
      </c>
      <c r="E16" s="96">
        <f>SUM(E10:E15)</f>
        <v>47849</v>
      </c>
      <c r="F16" s="96">
        <f>SUM(F10:F15)</f>
        <v>794982</v>
      </c>
      <c r="G16" s="96">
        <f>E16-F16</f>
        <v>-747133</v>
      </c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3066704</v>
      </c>
      <c r="C18" s="93">
        <v>487742</v>
      </c>
      <c r="D18" s="93">
        <f t="shared" si="0"/>
        <v>2578962</v>
      </c>
      <c r="E18" s="93">
        <v>2314281</v>
      </c>
      <c r="F18" s="93">
        <v>2859108</v>
      </c>
      <c r="G18" s="93">
        <f>E18-F18</f>
        <v>-544827</v>
      </c>
    </row>
    <row r="19" spans="1:9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  <c r="I19" s="98"/>
    </row>
    <row r="20" spans="1:9" ht="15">
      <c r="A20" s="94" t="s">
        <v>91</v>
      </c>
      <c r="B20" s="93">
        <v>315568</v>
      </c>
      <c r="C20" s="93">
        <v>1838</v>
      </c>
      <c r="D20" s="93">
        <f t="shared" si="0"/>
        <v>313730</v>
      </c>
      <c r="E20" s="93">
        <v>845716</v>
      </c>
      <c r="F20" s="93">
        <v>2308</v>
      </c>
      <c r="G20" s="93">
        <f t="shared" si="1"/>
        <v>843408</v>
      </c>
      <c r="H20" s="98"/>
      <c r="I20" s="98"/>
    </row>
    <row r="21" spans="1:7" ht="15">
      <c r="A21" s="94" t="s">
        <v>89</v>
      </c>
      <c r="B21" s="93">
        <v>4648</v>
      </c>
      <c r="C21" s="93"/>
      <c r="D21" s="93">
        <f t="shared" si="0"/>
        <v>4648</v>
      </c>
      <c r="E21" s="93">
        <v>149002</v>
      </c>
      <c r="F21" s="93"/>
      <c r="G21" s="93">
        <f t="shared" si="1"/>
        <v>149002</v>
      </c>
    </row>
    <row r="22" spans="1:7" ht="15">
      <c r="A22" s="62" t="s">
        <v>101</v>
      </c>
      <c r="B22" s="93"/>
      <c r="C22" s="93">
        <v>268611</v>
      </c>
      <c r="D22" s="93">
        <f t="shared" si="0"/>
        <v>-268611</v>
      </c>
      <c r="E22" s="93"/>
      <c r="F22" s="93">
        <v>475668</v>
      </c>
      <c r="G22" s="93">
        <f t="shared" si="1"/>
        <v>-475668</v>
      </c>
    </row>
    <row r="23" spans="1:7" ht="15">
      <c r="A23" s="62" t="s">
        <v>102</v>
      </c>
      <c r="B23" s="93"/>
      <c r="C23" s="95">
        <v>2592</v>
      </c>
      <c r="D23" s="93">
        <f t="shared" si="0"/>
        <v>-2592</v>
      </c>
      <c r="E23" s="93"/>
      <c r="F23" s="95">
        <v>5739</v>
      </c>
      <c r="G23" s="93">
        <f t="shared" si="1"/>
        <v>-5739</v>
      </c>
    </row>
    <row r="24" spans="1:7" ht="15">
      <c r="A24" s="62" t="s">
        <v>166</v>
      </c>
      <c r="B24" s="93">
        <v>5</v>
      </c>
      <c r="C24" s="93"/>
      <c r="D24" s="93">
        <f t="shared" si="0"/>
        <v>5</v>
      </c>
      <c r="E24" s="93"/>
      <c r="F24" s="93">
        <v>0</v>
      </c>
      <c r="G24" s="93">
        <f t="shared" si="1"/>
        <v>0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3386925</v>
      </c>
      <c r="C26" s="96">
        <f>SUM(C18:C25)</f>
        <v>760783</v>
      </c>
      <c r="D26" s="96">
        <f>B26-C26</f>
        <v>2626142</v>
      </c>
      <c r="E26" s="96">
        <f>SUM(E18:E25)</f>
        <v>3308999</v>
      </c>
      <c r="F26" s="96">
        <f>SUM(F18:F25)</f>
        <v>3342823</v>
      </c>
      <c r="G26" s="96">
        <f>E26-F26</f>
        <v>-33824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8010993</v>
      </c>
      <c r="C34" s="96">
        <f t="shared" si="2"/>
        <v>10019802</v>
      </c>
      <c r="D34" s="96">
        <f t="shared" si="2"/>
        <v>-2008809</v>
      </c>
      <c r="E34" s="96">
        <f t="shared" si="2"/>
        <v>3356848</v>
      </c>
      <c r="F34" s="96">
        <f t="shared" si="2"/>
        <v>4137805</v>
      </c>
      <c r="G34" s="96">
        <f t="shared" si="2"/>
        <v>-780957</v>
      </c>
    </row>
    <row r="35" spans="1:7" ht="15">
      <c r="A35" s="92" t="s">
        <v>88</v>
      </c>
      <c r="B35" s="93"/>
      <c r="C35" s="93"/>
      <c r="D35" s="96">
        <v>6030842</v>
      </c>
      <c r="E35" s="93"/>
      <c r="F35" s="93"/>
      <c r="G35" s="96">
        <v>6811799</v>
      </c>
    </row>
    <row r="36" spans="1:7" ht="15">
      <c r="A36" s="92" t="s">
        <v>96</v>
      </c>
      <c r="B36" s="93"/>
      <c r="C36" s="93"/>
      <c r="D36" s="96">
        <f>D34+D35</f>
        <v>4022033</v>
      </c>
      <c r="E36" s="93"/>
      <c r="F36" s="93"/>
      <c r="G36" s="96">
        <f>G34+G35</f>
        <v>6030842</v>
      </c>
    </row>
    <row r="37" spans="1:7" ht="15">
      <c r="A37" s="94" t="s">
        <v>97</v>
      </c>
      <c r="B37" s="93"/>
      <c r="C37" s="93"/>
      <c r="D37" s="17">
        <v>841357</v>
      </c>
      <c r="E37" s="93"/>
      <c r="F37" s="93"/>
      <c r="G37" s="144">
        <v>1332885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146" t="s">
        <v>200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6">
      <selection activeCell="A46" sqref="A46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5" t="s">
        <v>54</v>
      </c>
      <c r="B3" s="175"/>
      <c r="C3" s="175"/>
      <c r="D3" s="175"/>
      <c r="E3" s="175"/>
      <c r="F3" s="175"/>
      <c r="G3" s="175"/>
      <c r="H3" s="175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69" t="s">
        <v>177</v>
      </c>
      <c r="H5" s="170"/>
    </row>
    <row r="6" spans="1:8" ht="15">
      <c r="A6" s="145" t="s">
        <v>201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1" t="s">
        <v>56</v>
      </c>
      <c r="B8" s="171" t="s">
        <v>60</v>
      </c>
      <c r="C8" s="167" t="s">
        <v>57</v>
      </c>
      <c r="D8" s="168"/>
      <c r="E8" s="168"/>
      <c r="F8" s="167" t="s">
        <v>58</v>
      </c>
      <c r="G8" s="176"/>
      <c r="H8" s="171" t="s">
        <v>59</v>
      </c>
      <c r="I8" s="43"/>
    </row>
    <row r="9" spans="1:9" ht="12.75" customHeight="1">
      <c r="A9" s="174"/>
      <c r="B9" s="179"/>
      <c r="C9" s="177" t="s">
        <v>61</v>
      </c>
      <c r="D9" s="171" t="s">
        <v>62</v>
      </c>
      <c r="E9" s="171" t="s">
        <v>126</v>
      </c>
      <c r="F9" s="171" t="s">
        <v>63</v>
      </c>
      <c r="G9" s="171" t="s">
        <v>64</v>
      </c>
      <c r="H9" s="174"/>
      <c r="I9" s="43"/>
    </row>
    <row r="10" spans="1:9" ht="60" customHeight="1">
      <c r="A10" s="172"/>
      <c r="B10" s="172"/>
      <c r="C10" s="178"/>
      <c r="D10" s="172"/>
      <c r="E10" s="173"/>
      <c r="F10" s="173"/>
      <c r="G10" s="173"/>
      <c r="H10" s="173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17957724</v>
      </c>
      <c r="C12" s="125">
        <v>4340706</v>
      </c>
      <c r="D12" s="125"/>
      <c r="E12" s="125"/>
      <c r="F12" s="125">
        <v>11885262</v>
      </c>
      <c r="G12" s="125">
        <v>14854558</v>
      </c>
      <c r="H12" s="125">
        <f>B12+C12+F12-G12</f>
        <v>19329134</v>
      </c>
      <c r="I12" s="109"/>
    </row>
    <row r="13" spans="1:9" s="123" customFormat="1" ht="28.5">
      <c r="A13" s="124" t="s">
        <v>104</v>
      </c>
      <c r="B13" s="125">
        <v>17957724</v>
      </c>
      <c r="C13" s="125">
        <v>4340706</v>
      </c>
      <c r="D13" s="125"/>
      <c r="E13" s="125"/>
      <c r="F13" s="125">
        <v>11885262</v>
      </c>
      <c r="G13" s="125">
        <v>14854558</v>
      </c>
      <c r="H13" s="125">
        <f>B13+C13+F13-G13</f>
        <v>19329134</v>
      </c>
      <c r="I13" s="109"/>
    </row>
    <row r="14" spans="1:9" s="123" customFormat="1" ht="28.5">
      <c r="A14" s="124" t="s">
        <v>65</v>
      </c>
      <c r="B14" s="125">
        <v>17256281</v>
      </c>
      <c r="C14" s="125">
        <v>4292480</v>
      </c>
      <c r="D14" s="125"/>
      <c r="E14" s="125"/>
      <c r="F14" s="125">
        <v>12219544</v>
      </c>
      <c r="G14" s="125">
        <v>14854558</v>
      </c>
      <c r="H14" s="125">
        <f>B14+C14+F14-G14</f>
        <v>18913747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-4074648</v>
      </c>
      <c r="C19" s="129">
        <f>C20-C21</f>
        <v>-588856</v>
      </c>
      <c r="D19" s="129"/>
      <c r="E19" s="129"/>
      <c r="F19" s="129"/>
      <c r="G19" s="129"/>
      <c r="H19" s="129">
        <f>B19+C19</f>
        <v>-4663504</v>
      </c>
      <c r="I19" s="43"/>
    </row>
    <row r="20" spans="1:9" ht="15">
      <c r="A20" s="127" t="s">
        <v>127</v>
      </c>
      <c r="B20" s="126">
        <v>4033779</v>
      </c>
      <c r="C20" s="126">
        <v>589619</v>
      </c>
      <c r="D20" s="126"/>
      <c r="E20" s="126"/>
      <c r="F20" s="126"/>
      <c r="G20" s="126"/>
      <c r="H20" s="126">
        <f>B20+C20</f>
        <v>4623398</v>
      </c>
      <c r="I20" s="43"/>
    </row>
    <row r="21" spans="1:9" ht="15">
      <c r="A21" s="127" t="s">
        <v>128</v>
      </c>
      <c r="B21" s="126">
        <v>8108427</v>
      </c>
      <c r="C21" s="126">
        <v>1178475</v>
      </c>
      <c r="D21" s="126"/>
      <c r="E21" s="126"/>
      <c r="F21" s="126"/>
      <c r="G21" s="126"/>
      <c r="H21" s="126">
        <f>B21+C21</f>
        <v>9286902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577195</v>
      </c>
      <c r="G22" s="129"/>
      <c r="H22" s="129">
        <f>F22-G22</f>
        <v>577195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13181633</v>
      </c>
      <c r="C34" s="130">
        <f>C14+C19</f>
        <v>3703624</v>
      </c>
      <c r="D34" s="130"/>
      <c r="E34" s="130"/>
      <c r="F34" s="130">
        <f>F14+F22</f>
        <v>12796739</v>
      </c>
      <c r="G34" s="130">
        <f>G14+G22</f>
        <v>14854558</v>
      </c>
      <c r="H34" s="129">
        <f>H14+H19+H22</f>
        <v>14827438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13181633</v>
      </c>
      <c r="C36" s="130">
        <f>C34</f>
        <v>3703624</v>
      </c>
      <c r="D36" s="130"/>
      <c r="E36" s="130"/>
      <c r="F36" s="130">
        <f>F34</f>
        <v>12796739</v>
      </c>
      <c r="G36" s="130">
        <f>G34</f>
        <v>14854558</v>
      </c>
      <c r="H36" s="129">
        <f>H34</f>
        <v>14827438</v>
      </c>
      <c r="I36" s="43"/>
      <c r="K36" s="131"/>
    </row>
    <row r="37" spans="7:9" ht="15">
      <c r="G37" s="98"/>
      <c r="I37" s="43"/>
    </row>
    <row r="38" spans="1:9" ht="15">
      <c r="A38" s="146" t="s">
        <v>200</v>
      </c>
      <c r="F38" s="98"/>
      <c r="I38" s="43"/>
    </row>
    <row r="39" spans="2:9" ht="15">
      <c r="B39" s="132"/>
      <c r="C39" s="133"/>
      <c r="D39" s="134"/>
      <c r="E39" s="135"/>
      <c r="F39" s="135"/>
      <c r="G39" s="136"/>
      <c r="H39" s="137"/>
      <c r="I39" s="43"/>
    </row>
    <row r="40" spans="1:9" ht="17.25" customHeight="1">
      <c r="A40" s="138" t="s">
        <v>113</v>
      </c>
      <c r="B40" s="28"/>
      <c r="C40" s="19"/>
      <c r="D40" s="104" t="s">
        <v>194</v>
      </c>
      <c r="I40" s="56"/>
    </row>
    <row r="41" spans="1:9" ht="15">
      <c r="A41" s="139" t="s">
        <v>193</v>
      </c>
      <c r="B41" s="1"/>
      <c r="C41" s="1"/>
      <c r="D41" s="140"/>
      <c r="E41" s="107" t="s">
        <v>195</v>
      </c>
      <c r="H41" s="141"/>
      <c r="I41" s="56"/>
    </row>
    <row r="42" spans="1:9" ht="15">
      <c r="A42" s="1"/>
      <c r="B42" s="1"/>
      <c r="C42" s="1"/>
      <c r="D42" s="142"/>
      <c r="E42" s="142"/>
      <c r="H42" s="143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2011-01-25T14:52:59Z</cp:lastPrinted>
  <dcterms:created xsi:type="dcterms:W3CDTF">2004-03-04T10:58:58Z</dcterms:created>
  <dcterms:modified xsi:type="dcterms:W3CDTF">2011-07-20T13:57:30Z</dcterms:modified>
  <cp:category/>
  <cp:version/>
  <cp:contentType/>
  <cp:contentStatus/>
</cp:coreProperties>
</file>