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830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<sst xmlns="http://schemas.openxmlformats.org/spreadsheetml/2006/main" count="251" uniqueCount="204">
  <si>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</si>
  <si>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</si>
  <si>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</si>
  <si>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</si>
  <si>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</si>
  <si>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</si>
  <si>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</si>
  <si>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</si>
  <si>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</si>
  <si>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</si>
  <si>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</si>
  <si>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</si>
  <si>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</si>
  <si>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</si>
  <si>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</si>
  <si>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</si>
  <si>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</si>
  <si>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</si>
  <si>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</si>
  <si>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</si>
  <si>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</si>
  <si>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</si>
  <si>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</si>
  <si>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</si>
  <si>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</si>
  <si>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</si>
  <si>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</si>
  <si>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</si>
  <si>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</si>
  <si>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</si>
  <si>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</si>
  <si>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</si>
  <si>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</si>
  <si>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</si>
  <si>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</si>
  <si>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</si>
  <si>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</si>
  <si>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</si>
  <si>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</si>
  <si>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</si>
  <si>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</si>
  <si>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</si>
  <si>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</si>
  <si>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</si>
  <si>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</si>
  <si>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</si>
  <si>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</si>
  <si>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</si>
  <si>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</si>
  <si>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</si>
  <si>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</si>
  <si>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</si>
  <si>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</si>
  <si>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</si>
  <si>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</si>
  <si>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</si>
  <si>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</si>
  <si>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</si>
  <si>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</si>
  <si>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</si>
  <si>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</si>
  <si>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</si>
  <si>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</si>
  <si>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</si>
  <si>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</si>
  <si>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</si>
  <si>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</si>
  <si>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</si>
  <si>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</si>
  <si>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</si>
  <si>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</si>
  <si>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</si>
  <si>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</si>
  <si>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</si>
  <si>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</si>
  <si>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</si>
  <si>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</si>
  <si>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</si>
  <si>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</si>
  <si>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</si>
  <si>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</si>
  <si>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</si>
  <si>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</si>
  <si>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</si>
  <si>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</si>
  <si>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</si>
  <si>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</si>
  <si>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</si>
  <si>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</si>
  <si>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</si>
  <si>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</si>
  <si>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</si>
  <si>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</si>
  <si>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</si>
  <si>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</si>
  <si>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</si>
  <si>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</si>
  <si>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</si>
  <si>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</si>
  <si>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</si>
  <si>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</si>
  <si>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</si>
  <si>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</si>
  <si>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</si>
  <si>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</si>
  <si>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</si>
  <si>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</si>
  <si>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</si>
  <si>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</si>
  <si>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</si>
  <si>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</si>
  <si>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</si>
  <si>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</si>
  <si>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</si>
  <si>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</si>
  <si>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</si>
  <si>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</si>
  <si>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</si>
  <si>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</si>
  <si>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</si>
  <si>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</si>
  <si>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</si>
  <si>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</si>
  <si>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</si>
  <si>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</si>
  <si>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</si>
  <si>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</si>
  <si>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</si>
  <si>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</si>
  <si>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</si>
  <si>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</si>
  <si>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</si>
  <si>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</si>
  <si>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</si>
  <si>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</si>
  <si>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</si>
  <si>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</si>
  <si>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</si>
  <si>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</si>
  <si>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</si>
  <si>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</si>
  <si>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</si>
  <si>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</si>
  <si>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</si>
  <si>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</si>
  <si>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</si>
  <si>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</si>
  <si>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</si>
  <si>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</si>
  <si>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</si>
  <si>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</si>
  <si>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</si>
  <si>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</si>
  <si>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</si>
  <si>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</si>
  <si>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</si>
  <si>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</si>
  <si>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</si>
  <si>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</si>
  <si>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</si>
  <si>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</si>
  <si>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</si>
  <si>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</si>
  <si>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</si>
  <si>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</si>
  <si>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</si>
  <si>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</si>
  <si>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</si>
  <si>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</si>
  <si>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</si>
  <si>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</si>
  <si>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</si>
  <si>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</si>
  <si>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</si>
  <si>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</si>
  <si>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</si>
  <si>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</si>
  <si>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</si>
  <si>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</si>
  <si>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</si>
  <si>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</si>
  <si>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</si>
  <si>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</si>
  <si>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</si>
  <si>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</si>
  <si>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</si>
  <si>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</si>
  <si>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</si>
  <si>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</si>
  <si>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</si>
  <si>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</si>
  <si>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</si>
  <si>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</si>
  <si>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</si>
  <si>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</si>
  <si>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</si>
  <si>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</si>
  <si>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30.09.2010 г.</t>
  </si>
  <si>
    <t>Отчетен период: към 30.09.2010г.</t>
  </si>
  <si>
    <t>Дата: 29.10.2010</t>
  </si>
  <si>
    <t>акции*</t>
  </si>
  <si>
    <t>права*</t>
  </si>
  <si>
    <t>* Забележка: В тримесечния счетоводен баланс по чл.73д от Наредба №25 към 30.09.2010 г., предоставен на КФН в срока по чл.48, ал.1 от Наредба №25 на КФН, е констатирано разместване на стойностите на текущи финансови активи - акции и дългови в колона "Предходен период". В настоящия счетоводен баланс на ДФ „ДСК Баланс” към 30.09.2010 г. (с дата 06.07.2011 г.) техническата грешка е коригирана.</t>
  </si>
  <si>
    <t>Дата: 06.07.2011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</si>
</sst>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00%"/>
    <numFmt numFmtId="175" formatCode="#,##0.0000"/>
    <numFmt numFmtId="176" formatCode="#,##0.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3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vertical="top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Continuous"/>
      <protection locked="0"/>
    </xf>
    <xf numFmtId="0" fontId="1" fillId="0" borderId="0" xfId="22" applyFont="1" applyFill="1" applyAlignment="1" applyProtection="1">
      <alignment horizontal="right" vertical="top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Protection="1">
      <alignment/>
      <protection locked="0"/>
    </xf>
    <xf numFmtId="0" fontId="3" fillId="0" borderId="0" xfId="24" applyFont="1" applyFill="1" applyBorder="1" applyAlignment="1" applyProtection="1">
      <alignment wrapText="1"/>
      <protection locked="0"/>
    </xf>
    <xf numFmtId="0" fontId="3" fillId="0" borderId="0" xfId="24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24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0" fontId="1" fillId="0" borderId="1" xfId="24" applyFont="1" applyFill="1" applyBorder="1" applyAlignment="1" applyProtection="1">
      <alignment vertical="center" wrapText="1"/>
      <protection/>
    </xf>
    <xf numFmtId="3" fontId="1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3" fillId="0" borderId="0" xfId="21" applyFont="1" applyFill="1" applyAlignment="1">
      <alignment wrapText="1"/>
      <protection/>
    </xf>
    <xf numFmtId="0" fontId="7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/>
      <protection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7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7" fillId="0" borderId="0" xfId="0" applyFont="1" applyFill="1" applyBorder="1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D50" sqref="D50:D5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4" t="s">
        <v>152</v>
      </c>
      <c r="F1" s="154"/>
    </row>
    <row r="2" spans="1:6" ht="12">
      <c r="A2" s="2"/>
      <c r="B2" s="3"/>
      <c r="C2" s="156" t="s">
        <v>0</v>
      </c>
      <c r="D2" s="156"/>
      <c r="E2" s="5"/>
      <c r="F2" s="5"/>
    </row>
    <row r="3" spans="1:6" ht="15" customHeight="1">
      <c r="A3" s="4" t="s">
        <v>175</v>
      </c>
      <c r="B3" s="6"/>
      <c r="C3" s="2"/>
      <c r="D3" s="2"/>
      <c r="E3" s="155" t="s">
        <v>176</v>
      </c>
      <c r="F3" s="155"/>
    </row>
    <row r="4" spans="1:6" ht="12">
      <c r="A4" s="4" t="s">
        <v>197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17537138</v>
      </c>
      <c r="F8" s="18">
        <v>17957724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146</v>
      </c>
      <c r="B9" s="17"/>
      <c r="C9" s="17"/>
      <c r="D9" s="16" t="s">
        <v>30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145</v>
      </c>
      <c r="E10" s="17">
        <v>4312550</v>
      </c>
      <c r="F10" s="17">
        <v>4340706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137</v>
      </c>
      <c r="B12" s="17"/>
      <c r="C12" s="17"/>
      <c r="D12" s="20" t="s">
        <v>114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4312550</v>
      </c>
      <c r="F13" s="18">
        <f>F10+F11+F12</f>
        <v>4340706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172</v>
      </c>
      <c r="B14" s="17"/>
      <c r="C14" s="17"/>
      <c r="D14" s="16" t="s">
        <v>32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-2969296</v>
      </c>
      <c r="F15" s="17">
        <f>F16-F17</f>
        <v>-3703209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11885262</v>
      </c>
      <c r="F16" s="22">
        <v>11151349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8026</v>
      </c>
      <c r="F18" s="22">
        <v>733913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1368748</v>
      </c>
      <c r="C19" s="17">
        <v>962092</v>
      </c>
      <c r="D19" s="21" t="s">
        <v>37</v>
      </c>
      <c r="E19" s="18">
        <f>E15+E18</f>
        <v>-2961270</v>
      </c>
      <c r="F19" s="18">
        <f>F15+F18</f>
        <v>-2969296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173</v>
      </c>
      <c r="B20" s="17">
        <v>4019187</v>
      </c>
      <c r="C20" s="17">
        <v>5849707</v>
      </c>
      <c r="D20" s="23" t="s">
        <v>39</v>
      </c>
      <c r="E20" s="18">
        <f>E8+E13+E19</f>
        <v>18888418</v>
      </c>
      <c r="F20" s="18">
        <f>F8+F13+F19</f>
        <v>19329134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136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5387935</v>
      </c>
      <c r="C22" s="18">
        <f>SUM(C18:C21)</f>
        <v>6811799</v>
      </c>
      <c r="D22" s="15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116</v>
      </c>
      <c r="B23" s="17"/>
      <c r="C23" s="17"/>
      <c r="D23" s="14" t="s">
        <v>41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146</v>
      </c>
      <c r="B24" s="17">
        <f>SUM(B25:B28)</f>
        <v>12373945</v>
      </c>
      <c r="C24" s="17">
        <f>SUM(C25:C28)</f>
        <v>12250808</v>
      </c>
      <c r="D24" s="25" t="s">
        <v>147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200</v>
      </c>
      <c r="B25" s="17">
        <v>5213583</v>
      </c>
      <c r="C25" s="17">
        <v>5065062</v>
      </c>
      <c r="D25" s="20" t="s">
        <v>133</v>
      </c>
      <c r="E25" s="17">
        <f>E26+E27</f>
        <v>39082</v>
      </c>
      <c r="F25" s="17">
        <f>F26+F27</f>
        <v>41472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201</v>
      </c>
      <c r="B26" s="13"/>
      <c r="C26" s="13"/>
      <c r="D26" s="20" t="s">
        <v>174</v>
      </c>
      <c r="E26" s="22">
        <v>400</v>
      </c>
      <c r="F26" s="22">
        <v>390</v>
      </c>
    </row>
    <row r="27" spans="1:6" ht="12.75">
      <c r="A27" s="15" t="s">
        <v>107</v>
      </c>
      <c r="B27" s="13">
        <v>7160362</v>
      </c>
      <c r="C27" s="13">
        <v>7185746</v>
      </c>
      <c r="D27" s="20" t="s">
        <v>100</v>
      </c>
      <c r="E27" s="22">
        <v>38682</v>
      </c>
      <c r="F27" s="22">
        <v>41082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3"/>
    </row>
    <row r="29" spans="1:6" ht="12">
      <c r="A29" s="15" t="s">
        <v>138</v>
      </c>
      <c r="B29" s="13"/>
      <c r="C29" s="13"/>
      <c r="D29" s="25" t="s">
        <v>129</v>
      </c>
      <c r="E29" s="13"/>
      <c r="F29" s="13"/>
    </row>
    <row r="30" spans="1:6" ht="12.75">
      <c r="A30" s="15" t="s">
        <v>139</v>
      </c>
      <c r="B30" s="22">
        <v>987933</v>
      </c>
      <c r="C30" s="22">
        <v>72739</v>
      </c>
      <c r="D30" s="1" t="s">
        <v>148</v>
      </c>
      <c r="E30" s="13"/>
      <c r="F30" s="13"/>
    </row>
    <row r="31" spans="1:6" ht="12">
      <c r="A31" s="15" t="s">
        <v>140</v>
      </c>
      <c r="B31" s="13">
        <v>3580</v>
      </c>
      <c r="C31" s="13"/>
      <c r="D31" s="25" t="s">
        <v>109</v>
      </c>
      <c r="E31" s="13"/>
      <c r="F31" s="13"/>
    </row>
    <row r="32" spans="1:6" ht="12">
      <c r="A32" s="15" t="s">
        <v>141</v>
      </c>
      <c r="B32" s="13"/>
      <c r="C32" s="13"/>
      <c r="D32" s="25" t="s">
        <v>110</v>
      </c>
      <c r="E32" s="13"/>
      <c r="F32" s="13"/>
    </row>
    <row r="33" spans="1:6" ht="12">
      <c r="A33" s="15" t="s">
        <v>142</v>
      </c>
      <c r="B33" s="13"/>
      <c r="C33" s="13"/>
      <c r="D33" s="25" t="s">
        <v>149</v>
      </c>
      <c r="E33" s="13"/>
      <c r="F33" s="13"/>
    </row>
    <row r="34" spans="1:6" ht="12">
      <c r="A34" s="23" t="s">
        <v>13</v>
      </c>
      <c r="B34" s="26">
        <f>SUM(B24,B29:B33)</f>
        <v>13365458</v>
      </c>
      <c r="C34" s="26">
        <f>SUM(C24,C29:C33)</f>
        <v>12323547</v>
      </c>
      <c r="D34" s="15" t="s">
        <v>150</v>
      </c>
      <c r="E34" s="13"/>
      <c r="F34" s="13"/>
    </row>
    <row r="35" spans="1:6" ht="15" customHeight="1">
      <c r="A35" s="14" t="s">
        <v>113</v>
      </c>
      <c r="B35" s="13"/>
      <c r="C35" s="13"/>
      <c r="D35" s="25" t="s">
        <v>151</v>
      </c>
      <c r="E35" s="13">
        <v>3</v>
      </c>
      <c r="F35" s="13">
        <v>2</v>
      </c>
    </row>
    <row r="36" spans="1:6" ht="13.5" customHeight="1">
      <c r="A36" s="20" t="s">
        <v>143</v>
      </c>
      <c r="B36" s="22">
        <v>146265</v>
      </c>
      <c r="C36" s="22">
        <v>163103</v>
      </c>
      <c r="D36" s="25" t="s">
        <v>115</v>
      </c>
      <c r="E36" s="13">
        <v>352</v>
      </c>
      <c r="F36" s="13"/>
    </row>
    <row r="37" spans="1:6" ht="12.75">
      <c r="A37" s="20" t="s">
        <v>99</v>
      </c>
      <c r="B37" s="13"/>
      <c r="C37" s="22">
        <f>6454+3266</f>
        <v>9720</v>
      </c>
      <c r="D37" s="23" t="s">
        <v>12</v>
      </c>
      <c r="E37" s="26">
        <f>SUM(E24:E25,E29:E36)</f>
        <v>39437</v>
      </c>
      <c r="F37" s="26">
        <f>SUM(F24:F25,F29:F36)</f>
        <v>41474</v>
      </c>
    </row>
    <row r="38" spans="1:6" ht="12">
      <c r="A38" s="20" t="s">
        <v>144</v>
      </c>
      <c r="B38" s="13"/>
      <c r="C38" s="13"/>
      <c r="D38" s="23" t="s">
        <v>44</v>
      </c>
      <c r="E38" s="26">
        <f>E37</f>
        <v>39437</v>
      </c>
      <c r="F38" s="26">
        <f>F37</f>
        <v>41474</v>
      </c>
    </row>
    <row r="39" spans="1:6" ht="12">
      <c r="A39" s="20" t="s">
        <v>108</v>
      </c>
      <c r="B39" s="13">
        <v>28197</v>
      </c>
      <c r="C39" s="13">
        <v>62439</v>
      </c>
      <c r="D39" s="15"/>
      <c r="E39" s="13"/>
      <c r="F39" s="13"/>
    </row>
    <row r="40" spans="1:6" ht="12">
      <c r="A40" s="21" t="s">
        <v>14</v>
      </c>
      <c r="B40" s="26">
        <f>SUM(B36:B39)</f>
        <v>174462</v>
      </c>
      <c r="C40" s="26">
        <f>SUM(C36:C39)</f>
        <v>235262</v>
      </c>
      <c r="D40" s="15"/>
      <c r="E40" s="13"/>
      <c r="F40" s="13"/>
    </row>
    <row r="41" spans="1:6" ht="12">
      <c r="A41" s="16" t="s">
        <v>43</v>
      </c>
      <c r="B41" s="13"/>
      <c r="C41" s="13"/>
      <c r="D41" s="15"/>
      <c r="E41" s="13"/>
      <c r="F41" s="13"/>
    </row>
    <row r="42" spans="1:6" ht="12">
      <c r="A42" s="21" t="s">
        <v>44</v>
      </c>
      <c r="B42" s="26">
        <f>B22+B34+B40</f>
        <v>18927855</v>
      </c>
      <c r="C42" s="26">
        <f>C22+C34+C40</f>
        <v>19370608</v>
      </c>
      <c r="D42" s="15"/>
      <c r="E42" s="13"/>
      <c r="F42" s="13"/>
    </row>
    <row r="43" spans="2:6" ht="12.75" customHeight="1">
      <c r="B43" s="13"/>
      <c r="C43" s="13"/>
      <c r="D43" s="15"/>
      <c r="E43" s="13"/>
      <c r="F43" s="13"/>
    </row>
    <row r="44" spans="1:7" ht="12">
      <c r="A44" s="21" t="s">
        <v>46</v>
      </c>
      <c r="B44" s="18">
        <f>B15+B42</f>
        <v>18927855</v>
      </c>
      <c r="C44" s="18">
        <f>C15+C42</f>
        <v>19370608</v>
      </c>
      <c r="D44" s="21" t="s">
        <v>45</v>
      </c>
      <c r="E44" s="26">
        <f>E20+E38</f>
        <v>18927855</v>
      </c>
      <c r="F44" s="26">
        <f>F20+F38</f>
        <v>19370608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ht="36.75" customHeight="1">
      <c r="A46" s="180" t="s">
        <v>202</v>
      </c>
      <c r="B46" s="180"/>
      <c r="C46" s="180"/>
      <c r="D46" s="180"/>
      <c r="E46" s="180"/>
      <c r="F46" s="180"/>
      <c r="G46" s="28"/>
    </row>
    <row r="47" spans="2:7" ht="12">
      <c r="B47" s="28"/>
      <c r="C47" s="28"/>
      <c r="D47" s="28"/>
      <c r="E47" s="28"/>
      <c r="F47" s="28"/>
      <c r="G47" s="28"/>
    </row>
    <row r="48" spans="1:7" s="31" customFormat="1" ht="12">
      <c r="A48" s="148" t="s">
        <v>203</v>
      </c>
      <c r="B48" s="157"/>
      <c r="C48" s="157"/>
      <c r="D48" s="157"/>
      <c r="E48" s="157"/>
      <c r="F48" s="29"/>
      <c r="G48" s="30"/>
    </row>
    <row r="49" spans="2:7" s="31" customFormat="1" ht="12">
      <c r="B49" s="30"/>
      <c r="C49" s="30"/>
      <c r="D49" s="30"/>
      <c r="E49" s="32"/>
      <c r="F49" s="30"/>
      <c r="G49" s="30"/>
    </row>
    <row r="50" spans="1:8" s="31" customFormat="1" ht="12.75">
      <c r="A50" s="152" t="s">
        <v>112</v>
      </c>
      <c r="B50" s="152"/>
      <c r="C50" s="152"/>
      <c r="D50" s="149" t="s">
        <v>187</v>
      </c>
      <c r="E50" s="33"/>
      <c r="F50" s="32"/>
      <c r="G50" s="30"/>
      <c r="H50" s="34"/>
    </row>
    <row r="51" spans="1:6" s="31" customFormat="1" ht="12">
      <c r="A51" s="153" t="s">
        <v>179</v>
      </c>
      <c r="B51" s="153"/>
      <c r="C51" s="153"/>
      <c r="D51" s="35" t="s">
        <v>188</v>
      </c>
      <c r="E51" s="36"/>
      <c r="F51" s="37"/>
    </row>
    <row r="52" spans="4:6" s="31" customFormat="1" ht="12">
      <c r="D52" s="35"/>
      <c r="E52" s="36"/>
      <c r="F52" s="37"/>
    </row>
    <row r="53" spans="4:6" s="31" customFormat="1" ht="12">
      <c r="D53" s="35"/>
      <c r="E53" s="36"/>
      <c r="F53" s="37"/>
    </row>
    <row r="54" spans="4:6" s="31" customFormat="1" ht="12">
      <c r="D54" s="35"/>
      <c r="E54" s="36"/>
      <c r="F54" s="37"/>
    </row>
    <row r="55" spans="4:7" s="31" customFormat="1" ht="12.75">
      <c r="D55" s="36"/>
      <c r="E55" s="38"/>
      <c r="F55" s="30"/>
      <c r="G55" s="30"/>
    </row>
    <row r="56" spans="4:7" s="31" customFormat="1" ht="12.75">
      <c r="D56" s="39" t="s">
        <v>189</v>
      </c>
      <c r="E56" s="33"/>
      <c r="G56" s="30"/>
    </row>
    <row r="57" spans="4:7" s="31" customFormat="1" ht="12.75">
      <c r="D57" s="40"/>
      <c r="E57" s="40"/>
      <c r="F57" s="30"/>
      <c r="G57" s="30"/>
    </row>
    <row r="58" spans="4:7" s="31" customFormat="1" ht="12">
      <c r="D58" s="35" t="s">
        <v>180</v>
      </c>
      <c r="E58" s="36"/>
      <c r="F58" s="30"/>
      <c r="G58" s="30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28"/>
      <c r="E60" s="28"/>
      <c r="F60" s="28"/>
      <c r="G60" s="28"/>
    </row>
    <row r="61" spans="1:7" ht="12">
      <c r="A61" s="28"/>
      <c r="B61" s="28"/>
      <c r="C61" s="28"/>
      <c r="D61" s="41"/>
      <c r="E61" s="28"/>
      <c r="F61" s="28"/>
      <c r="G61" s="28"/>
    </row>
    <row r="62" spans="1:7" s="19" customFormat="1" ht="12">
      <c r="A62" s="41"/>
      <c r="B62" s="41"/>
      <c r="C62" s="41"/>
      <c r="D62" s="41"/>
      <c r="E62" s="41"/>
      <c r="F62" s="41"/>
      <c r="G62" s="41"/>
    </row>
    <row r="63" spans="1:7" s="19" customFormat="1" ht="12">
      <c r="A63" s="41"/>
      <c r="B63" s="41"/>
      <c r="C63" s="41"/>
      <c r="D63" s="42"/>
      <c r="E63" s="41"/>
      <c r="F63" s="41"/>
      <c r="G63" s="41"/>
    </row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  <row r="74" s="19" customFormat="1" ht="12"/>
  </sheetData>
  <mergeCells count="8">
    <mergeCell ref="A50:C50"/>
    <mergeCell ref="A51:C51"/>
    <mergeCell ref="E1:F1"/>
    <mergeCell ref="E3:F3"/>
    <mergeCell ref="C2:D2"/>
    <mergeCell ref="B48:C48"/>
    <mergeCell ref="D48:E48"/>
    <mergeCell ref="A46:F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14" sqref="E14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59" t="s">
        <v>153</v>
      </c>
      <c r="F1" s="159"/>
    </row>
    <row r="2" spans="1:6" ht="12.75" customHeight="1">
      <c r="A2" s="44"/>
      <c r="C2" s="160" t="s">
        <v>15</v>
      </c>
      <c r="D2" s="160"/>
      <c r="E2" s="45"/>
      <c r="F2" s="45"/>
    </row>
    <row r="3" spans="1:6" ht="15">
      <c r="A3" s="160" t="s">
        <v>177</v>
      </c>
      <c r="B3" s="160"/>
      <c r="E3" s="45"/>
      <c r="F3" s="45"/>
    </row>
    <row r="4" spans="1:6" ht="15">
      <c r="A4" s="46" t="s">
        <v>198</v>
      </c>
      <c r="B4" s="47"/>
      <c r="C4" s="48"/>
      <c r="D4" s="49" t="s">
        <v>178</v>
      </c>
      <c r="E4" s="161"/>
      <c r="F4" s="161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83812.99</v>
      </c>
      <c r="F10" s="64">
        <v>278032</v>
      </c>
      <c r="G10" s="65"/>
      <c r="H10" s="66"/>
    </row>
    <row r="11" spans="1:9" s="54" customFormat="1" ht="31.5" customHeight="1">
      <c r="A11" s="63" t="s">
        <v>154</v>
      </c>
      <c r="B11" s="64">
        <v>5795764.53</v>
      </c>
      <c r="C11" s="64">
        <v>11633220</v>
      </c>
      <c r="D11" s="63" t="s">
        <v>49</v>
      </c>
      <c r="E11" s="64">
        <v>5486068.33</v>
      </c>
      <c r="F11" s="64">
        <v>11548321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5793359</v>
      </c>
      <c r="C12" s="64">
        <v>11631287</v>
      </c>
      <c r="D12" s="63" t="s">
        <v>50</v>
      </c>
      <c r="E12" s="64">
        <v>5451773.24</v>
      </c>
      <c r="F12" s="64">
        <v>11545867</v>
      </c>
      <c r="G12" s="67"/>
      <c r="H12" s="66"/>
    </row>
    <row r="13" spans="1:9" s="54" customFormat="1" ht="15">
      <c r="A13" s="63" t="s">
        <v>155</v>
      </c>
      <c r="B13" s="64">
        <v>8192.48</v>
      </c>
      <c r="C13" s="64">
        <v>27683</v>
      </c>
      <c r="D13" s="63" t="s">
        <v>160</v>
      </c>
      <c r="E13" s="64">
        <v>7710.57</v>
      </c>
      <c r="F13" s="64">
        <v>26776</v>
      </c>
      <c r="G13" s="65"/>
      <c r="H13" s="66"/>
      <c r="I13" s="66"/>
    </row>
    <row r="14" spans="1:8" s="54" customFormat="1" ht="15">
      <c r="A14" s="63" t="s">
        <v>22</v>
      </c>
      <c r="B14" s="64">
        <v>1611.16</v>
      </c>
      <c r="C14" s="64">
        <v>1835</v>
      </c>
      <c r="D14" s="68" t="s">
        <v>51</v>
      </c>
      <c r="E14" s="64">
        <v>593942.05</v>
      </c>
      <c r="F14" s="64">
        <v>1019613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367.47</v>
      </c>
      <c r="F15" s="64"/>
      <c r="G15" s="65"/>
    </row>
    <row r="16" spans="1:7" s="54" customFormat="1" ht="15">
      <c r="A16" s="69" t="s">
        <v>23</v>
      </c>
      <c r="B16" s="70">
        <f>SUM(B10,B11,B13:B14)</f>
        <v>5805568.170000001</v>
      </c>
      <c r="C16" s="70">
        <f>SUM(C10,C11,C13:C14)</f>
        <v>11662738</v>
      </c>
      <c r="D16" s="69" t="s">
        <v>23</v>
      </c>
      <c r="E16" s="70">
        <f>SUM(E10,E11,E13:E15)</f>
        <v>6171901.41</v>
      </c>
      <c r="F16" s="70">
        <f>SUM(F10,F11,F13:F15)</f>
        <v>12872742</v>
      </c>
      <c r="G16" s="65"/>
    </row>
    <row r="17" spans="1:6" s="54" customFormat="1" ht="29.25">
      <c r="A17" s="71" t="s">
        <v>105</v>
      </c>
      <c r="B17" s="70">
        <f>B16</f>
        <v>5805568.170000001</v>
      </c>
      <c r="C17" s="70">
        <f>C16</f>
        <v>11662738</v>
      </c>
      <c r="D17" s="72" t="s">
        <v>105</v>
      </c>
      <c r="E17" s="70">
        <f>E16</f>
        <v>6171901.41</v>
      </c>
      <c r="F17" s="70">
        <f>F16</f>
        <v>12872742</v>
      </c>
    </row>
    <row r="18" spans="1:6" s="54" customFormat="1" ht="15">
      <c r="A18" s="73" t="s">
        <v>117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181</v>
      </c>
      <c r="B19" s="64"/>
      <c r="C19" s="64"/>
      <c r="D19" s="72"/>
      <c r="E19" s="64"/>
      <c r="F19" s="64"/>
    </row>
    <row r="20" spans="1:6" s="54" customFormat="1" ht="15">
      <c r="A20" s="63" t="s">
        <v>130</v>
      </c>
      <c r="B20" s="64">
        <v>358306.78</v>
      </c>
      <c r="C20" s="64">
        <v>476091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156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358306.78</v>
      </c>
      <c r="C24" s="70">
        <f>SUM(C19:C23)</f>
        <v>476091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358306.78</v>
      </c>
      <c r="C25" s="64">
        <f>C24</f>
        <v>476091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157</v>
      </c>
      <c r="B26" s="70">
        <f>B16+B24</f>
        <v>6163874.950000001</v>
      </c>
      <c r="C26" s="70">
        <f>C16+C24</f>
        <v>12138829</v>
      </c>
      <c r="D26" s="73" t="s">
        <v>53</v>
      </c>
      <c r="E26" s="70">
        <f>E16+E24</f>
        <v>6171901.41</v>
      </c>
      <c r="F26" s="70">
        <f>F16+F24</f>
        <v>12872742</v>
      </c>
    </row>
    <row r="27" spans="1:6" s="54" customFormat="1" ht="15">
      <c r="A27" s="73" t="s">
        <v>182</v>
      </c>
      <c r="B27" s="70">
        <f>E26-B26</f>
        <v>8026.459999999031</v>
      </c>
      <c r="C27" s="70">
        <f>F26-C26</f>
        <v>733913</v>
      </c>
      <c r="D27" s="73" t="s">
        <v>183</v>
      </c>
      <c r="E27" s="70"/>
      <c r="F27" s="64"/>
    </row>
    <row r="28" spans="1:6" s="54" customFormat="1" ht="18.75" customHeight="1">
      <c r="A28" s="73" t="s">
        <v>158</v>
      </c>
      <c r="B28" s="70"/>
      <c r="C28" s="70"/>
      <c r="D28" s="63"/>
      <c r="E28" s="64"/>
      <c r="F28" s="64"/>
    </row>
    <row r="29" spans="1:6" s="54" customFormat="1" ht="24" customHeight="1">
      <c r="A29" s="73" t="s">
        <v>159</v>
      </c>
      <c r="B29" s="70">
        <f>B27-B28</f>
        <v>8026.459999999031</v>
      </c>
      <c r="C29" s="70">
        <f>C27-C28</f>
        <v>733913</v>
      </c>
      <c r="D29" s="73" t="s">
        <v>161</v>
      </c>
      <c r="E29" s="70">
        <f>E27+B28</f>
        <v>0</v>
      </c>
      <c r="F29" s="70">
        <f>F27+C28</f>
        <v>0</v>
      </c>
    </row>
    <row r="30" spans="1:6" s="54" customFormat="1" ht="14.25" customHeight="1">
      <c r="A30" s="73" t="s">
        <v>184</v>
      </c>
      <c r="B30" s="70">
        <f>B26+B28+B29</f>
        <v>6171901.41</v>
      </c>
      <c r="C30" s="70">
        <f>C26+C28+C29</f>
        <v>12872742</v>
      </c>
      <c r="D30" s="73" t="s">
        <v>185</v>
      </c>
      <c r="E30" s="70">
        <f>E26+E29</f>
        <v>6171901.41</v>
      </c>
      <c r="F30" s="70">
        <f>F26+F29</f>
        <v>12872742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7" t="s">
        <v>199</v>
      </c>
      <c r="C32" s="158"/>
      <c r="D32" s="158"/>
      <c r="E32" s="75"/>
    </row>
    <row r="33" spans="1:4" s="54" customFormat="1" ht="15">
      <c r="A33" s="76" t="s">
        <v>112</v>
      </c>
      <c r="D33" s="76" t="s">
        <v>187</v>
      </c>
    </row>
    <row r="34" spans="1:4" s="54" customFormat="1" ht="15">
      <c r="A34" s="77" t="s">
        <v>179</v>
      </c>
      <c r="B34" s="56"/>
      <c r="D34" s="78" t="s">
        <v>188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189</v>
      </c>
    </row>
    <row r="39" ht="15">
      <c r="D39" s="78" t="s">
        <v>180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3">
      <selection activeCell="D36" sqref="D36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16384" width="9.140625" style="81" customWidth="1"/>
  </cols>
  <sheetData>
    <row r="1" spans="1:7" ht="12.75">
      <c r="A1" s="80"/>
      <c r="B1" s="80"/>
      <c r="C1" s="80"/>
      <c r="D1" s="80"/>
      <c r="E1" s="162" t="s">
        <v>162</v>
      </c>
      <c r="F1" s="162"/>
      <c r="G1" s="80"/>
    </row>
    <row r="2" spans="1:7" ht="14.25">
      <c r="A2" s="165" t="s">
        <v>94</v>
      </c>
      <c r="B2" s="165"/>
      <c r="C2" s="165"/>
      <c r="D2" s="165"/>
      <c r="E2" s="165"/>
      <c r="F2" s="165"/>
      <c r="G2" s="80"/>
    </row>
    <row r="3" spans="1:7" ht="15">
      <c r="A3" s="82" t="s">
        <v>186</v>
      </c>
      <c r="B3" s="83"/>
      <c r="D3" s="84" t="s">
        <v>176</v>
      </c>
      <c r="F3" s="85"/>
      <c r="G3" s="80"/>
    </row>
    <row r="4" spans="1:7" ht="15">
      <c r="A4" s="46" t="s">
        <v>198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3" t="s">
        <v>80</v>
      </c>
      <c r="B6" s="166" t="s">
        <v>4</v>
      </c>
      <c r="C6" s="167"/>
      <c r="D6" s="168"/>
      <c r="E6" s="166" t="s">
        <v>5</v>
      </c>
      <c r="F6" s="167"/>
      <c r="G6" s="168"/>
    </row>
    <row r="7" spans="1:7" ht="30.75" customHeight="1">
      <c r="A7" s="164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163</v>
      </c>
      <c r="B9" s="93"/>
      <c r="C9" s="93"/>
      <c r="D9" s="93"/>
      <c r="E9" s="93"/>
      <c r="F9" s="93"/>
      <c r="G9" s="93"/>
    </row>
    <row r="10" spans="1:7" ht="15">
      <c r="A10" s="94" t="s">
        <v>120</v>
      </c>
      <c r="B10" s="93">
        <v>46950.59</v>
      </c>
      <c r="C10" s="93">
        <v>494066.02</v>
      </c>
      <c r="D10" s="93">
        <f>B10-C10</f>
        <v>-447115.43000000005</v>
      </c>
      <c r="E10" s="93">
        <v>43300</v>
      </c>
      <c r="F10" s="93">
        <v>649015</v>
      </c>
      <c r="G10" s="93">
        <v>-605715</v>
      </c>
    </row>
    <row r="11" spans="1:7" ht="15">
      <c r="A11" s="94" t="s">
        <v>164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124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134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121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7" ht="14.25">
      <c r="A16" s="92" t="s">
        <v>118</v>
      </c>
      <c r="B16" s="96">
        <f>SUM(B10:B15)</f>
        <v>46950.59</v>
      </c>
      <c r="C16" s="96">
        <f>SUM(C10:C15)</f>
        <v>494066.02</v>
      </c>
      <c r="D16" s="97">
        <f>B16-C16</f>
        <v>-447115.43000000005</v>
      </c>
      <c r="E16" s="96">
        <f>SUM(E10:E15)</f>
        <v>43300</v>
      </c>
      <c r="F16" s="96">
        <f>SUM(F10:F15)</f>
        <v>649015</v>
      </c>
      <c r="G16" s="96">
        <f>E16-F16</f>
        <v>-605715</v>
      </c>
    </row>
    <row r="17" spans="1:7" ht="15">
      <c r="A17" s="92" t="s">
        <v>131</v>
      </c>
      <c r="B17" s="93"/>
      <c r="C17" s="93"/>
      <c r="D17" s="93"/>
      <c r="E17" s="93"/>
      <c r="F17" s="93"/>
      <c r="G17" s="93"/>
    </row>
    <row r="18" spans="1:7" ht="15">
      <c r="A18" s="94" t="s">
        <v>84</v>
      </c>
      <c r="B18" s="93">
        <v>1513823</v>
      </c>
      <c r="C18" s="93">
        <v>2832020.75</v>
      </c>
      <c r="D18" s="93">
        <f t="shared" si="0"/>
        <v>-1318197.75</v>
      </c>
      <c r="E18" s="93">
        <v>2272681</v>
      </c>
      <c r="F18" s="93">
        <v>1692012</v>
      </c>
      <c r="G18" s="93">
        <v>580669</v>
      </c>
    </row>
    <row r="19" spans="1:7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</row>
    <row r="20" spans="1:9" ht="15">
      <c r="A20" s="94" t="s">
        <v>91</v>
      </c>
      <c r="B20" s="93">
        <v>587768</v>
      </c>
      <c r="C20" s="93">
        <v>1611.16</v>
      </c>
      <c r="D20" s="93">
        <f t="shared" si="0"/>
        <v>586156.84</v>
      </c>
      <c r="E20" s="93">
        <v>1002686</v>
      </c>
      <c r="F20" s="93">
        <v>1835</v>
      </c>
      <c r="G20" s="93">
        <v>1000851</v>
      </c>
      <c r="H20" s="98"/>
      <c r="I20" s="98"/>
    </row>
    <row r="21" spans="1:7" ht="15">
      <c r="A21" s="94" t="s">
        <v>89</v>
      </c>
      <c r="B21" s="93">
        <v>117615.42</v>
      </c>
      <c r="C21" s="93">
        <v>0</v>
      </c>
      <c r="D21" s="93">
        <f t="shared" si="0"/>
        <v>117615.42</v>
      </c>
      <c r="E21" s="93">
        <v>215204</v>
      </c>
      <c r="F21" s="93"/>
      <c r="G21" s="93">
        <v>215204</v>
      </c>
    </row>
    <row r="22" spans="1:7" ht="15">
      <c r="A22" s="62" t="s">
        <v>101</v>
      </c>
      <c r="B22" s="93"/>
      <c r="C22" s="93">
        <v>358256.87</v>
      </c>
      <c r="D22" s="93">
        <f t="shared" si="0"/>
        <v>-358256.87</v>
      </c>
      <c r="E22" s="93"/>
      <c r="F22" s="93">
        <v>472443</v>
      </c>
      <c r="G22" s="93">
        <f t="shared" si="1"/>
        <v>-472443</v>
      </c>
    </row>
    <row r="23" spans="1:7" ht="15">
      <c r="A23" s="62" t="s">
        <v>102</v>
      </c>
      <c r="B23" s="93"/>
      <c r="C23" s="95">
        <v>4066.47</v>
      </c>
      <c r="D23" s="93">
        <f t="shared" si="0"/>
        <v>-4066.47</v>
      </c>
      <c r="E23" s="93"/>
      <c r="F23" s="95">
        <v>5525</v>
      </c>
      <c r="G23" s="93">
        <f t="shared" si="1"/>
        <v>-5525</v>
      </c>
    </row>
    <row r="24" spans="1:7" ht="15">
      <c r="A24" s="62" t="s">
        <v>165</v>
      </c>
      <c r="B24" s="93">
        <v>0</v>
      </c>
      <c r="C24" s="93">
        <v>0</v>
      </c>
      <c r="D24" s="93">
        <f t="shared" si="0"/>
        <v>0</v>
      </c>
      <c r="E24" s="93">
        <v>1</v>
      </c>
      <c r="F24" s="93">
        <v>0</v>
      </c>
      <c r="G24" s="93">
        <f t="shared" si="1"/>
        <v>1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119</v>
      </c>
      <c r="B26" s="96">
        <f>SUM(B18:B25)</f>
        <v>2219206.42</v>
      </c>
      <c r="C26" s="96">
        <f>SUM(C18:C25)</f>
        <v>3195955.2500000005</v>
      </c>
      <c r="D26" s="96">
        <f>B26-C26</f>
        <v>-976748.8300000005</v>
      </c>
      <c r="E26" s="96">
        <f>SUM(E18:E25)</f>
        <v>3490572</v>
      </c>
      <c r="F26" s="96">
        <f>SUM(F18:F25)</f>
        <v>2171815</v>
      </c>
      <c r="G26" s="96">
        <f>E26-F26</f>
        <v>1318757</v>
      </c>
    </row>
    <row r="27" spans="1:7" ht="15">
      <c r="A27" s="92" t="s">
        <v>132</v>
      </c>
      <c r="B27" s="93"/>
      <c r="C27" s="93"/>
      <c r="D27" s="93"/>
      <c r="E27" s="93"/>
      <c r="F27" s="93"/>
      <c r="G27" s="93"/>
    </row>
    <row r="28" spans="1:7" ht="15">
      <c r="A28" s="94" t="s">
        <v>122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166</v>
      </c>
      <c r="B31" s="93"/>
      <c r="C31" s="93"/>
      <c r="D31" s="93"/>
      <c r="E31" s="93"/>
      <c r="F31" s="93"/>
      <c r="G31" s="93"/>
    </row>
    <row r="32" spans="1:7" ht="15">
      <c r="A32" s="94" t="s">
        <v>123</v>
      </c>
      <c r="B32" s="93"/>
      <c r="C32" s="93"/>
      <c r="D32" s="93"/>
      <c r="E32" s="93"/>
      <c r="F32" s="93"/>
      <c r="G32" s="93"/>
    </row>
    <row r="33" spans="1:7" ht="28.5">
      <c r="A33" s="92" t="s">
        <v>167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2266157.01</v>
      </c>
      <c r="C34" s="96">
        <f t="shared" si="2"/>
        <v>3690021.2700000005</v>
      </c>
      <c r="D34" s="96">
        <f t="shared" si="2"/>
        <v>-1423864.2600000007</v>
      </c>
      <c r="E34" s="96">
        <f t="shared" si="2"/>
        <v>3533872</v>
      </c>
      <c r="F34" s="96">
        <f t="shared" si="2"/>
        <v>2820830</v>
      </c>
      <c r="G34" s="96">
        <f t="shared" si="2"/>
        <v>713042</v>
      </c>
    </row>
    <row r="35" spans="1:7" ht="15">
      <c r="A35" s="92" t="s">
        <v>88</v>
      </c>
      <c r="B35" s="93"/>
      <c r="C35" s="93"/>
      <c r="D35" s="96">
        <v>6811799</v>
      </c>
      <c r="E35" s="93"/>
      <c r="F35" s="93"/>
      <c r="G35" s="96">
        <v>6098757</v>
      </c>
    </row>
    <row r="36" spans="1:7" ht="15">
      <c r="A36" s="92" t="s">
        <v>96</v>
      </c>
      <c r="B36" s="93"/>
      <c r="C36" s="93"/>
      <c r="D36" s="96">
        <f>D34+D35</f>
        <v>5387934.739999999</v>
      </c>
      <c r="E36" s="93"/>
      <c r="F36" s="93"/>
      <c r="G36" s="96">
        <f>G34+G35</f>
        <v>6811799</v>
      </c>
    </row>
    <row r="37" spans="1:7" ht="15">
      <c r="A37" s="94" t="s">
        <v>97</v>
      </c>
      <c r="B37" s="93"/>
      <c r="C37" s="93"/>
      <c r="D37" s="145">
        <v>1368747.99</v>
      </c>
      <c r="E37" s="93"/>
      <c r="F37" s="93"/>
      <c r="G37" s="93">
        <v>962092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80" t="s">
        <v>199</v>
      </c>
      <c r="B41" s="102" t="s">
        <v>112</v>
      </c>
      <c r="C41" s="103"/>
      <c r="D41" s="80"/>
      <c r="E41" s="104" t="s">
        <v>187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190</v>
      </c>
      <c r="E43" s="107"/>
      <c r="F43" s="107" t="s">
        <v>188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189</v>
      </c>
      <c r="F47" s="104"/>
    </row>
    <row r="49" spans="5:6" ht="12.75">
      <c r="E49" s="107"/>
      <c r="F49" s="107" t="s">
        <v>180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6">
      <selection activeCell="A47" sqref="A47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168</v>
      </c>
      <c r="H1" s="110"/>
    </row>
    <row r="3" spans="1:8" ht="19.5" customHeight="1">
      <c r="A3" s="171" t="s">
        <v>54</v>
      </c>
      <c r="B3" s="171"/>
      <c r="C3" s="171"/>
      <c r="D3" s="171"/>
      <c r="E3" s="171"/>
      <c r="F3" s="171"/>
      <c r="G3" s="171"/>
      <c r="H3" s="171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191</v>
      </c>
      <c r="B5" s="115"/>
      <c r="C5" s="115"/>
      <c r="D5" s="115"/>
      <c r="E5" s="115"/>
      <c r="F5" s="116"/>
      <c r="G5" s="178" t="s">
        <v>176</v>
      </c>
      <c r="H5" s="179"/>
    </row>
    <row r="6" spans="1:8" ht="15">
      <c r="A6" s="146" t="s">
        <v>198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69" t="s">
        <v>56</v>
      </c>
      <c r="B8" s="169" t="s">
        <v>60</v>
      </c>
      <c r="C8" s="172" t="s">
        <v>57</v>
      </c>
      <c r="D8" s="177"/>
      <c r="E8" s="177"/>
      <c r="F8" s="172" t="s">
        <v>58</v>
      </c>
      <c r="G8" s="173"/>
      <c r="H8" s="169" t="s">
        <v>59</v>
      </c>
      <c r="I8" s="43"/>
    </row>
    <row r="9" spans="1:9" ht="12.75" customHeight="1">
      <c r="A9" s="151"/>
      <c r="B9" s="176"/>
      <c r="C9" s="174" t="s">
        <v>61</v>
      </c>
      <c r="D9" s="169" t="s">
        <v>62</v>
      </c>
      <c r="E9" s="169" t="s">
        <v>125</v>
      </c>
      <c r="F9" s="169" t="s">
        <v>63</v>
      </c>
      <c r="G9" s="169" t="s">
        <v>64</v>
      </c>
      <c r="H9" s="151"/>
      <c r="I9" s="43"/>
    </row>
    <row r="10" spans="1:9" ht="60" customHeight="1">
      <c r="A10" s="170"/>
      <c r="B10" s="170"/>
      <c r="C10" s="175"/>
      <c r="D10" s="170"/>
      <c r="E10" s="150"/>
      <c r="F10" s="150"/>
      <c r="G10" s="150"/>
      <c r="H10" s="150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18553519</v>
      </c>
      <c r="C12" s="125">
        <v>4352697</v>
      </c>
      <c r="D12" s="125"/>
      <c r="E12" s="125"/>
      <c r="F12" s="125">
        <v>11151349</v>
      </c>
      <c r="G12" s="125">
        <v>14854558</v>
      </c>
      <c r="H12" s="125">
        <f>B12+C12+F12-G12</f>
        <v>19203007</v>
      </c>
      <c r="I12" s="109"/>
    </row>
    <row r="13" spans="1:9" s="123" customFormat="1" ht="28.5">
      <c r="A13" s="124" t="s">
        <v>104</v>
      </c>
      <c r="B13" s="125">
        <v>18553519</v>
      </c>
      <c r="C13" s="125">
        <v>4352697</v>
      </c>
      <c r="D13" s="125"/>
      <c r="E13" s="125"/>
      <c r="F13" s="125">
        <v>11151349</v>
      </c>
      <c r="G13" s="125">
        <v>14854558</v>
      </c>
      <c r="H13" s="125">
        <f>B13+C13+F13-G13</f>
        <v>19203007</v>
      </c>
      <c r="I13" s="109"/>
    </row>
    <row r="14" spans="1:9" s="123" customFormat="1" ht="28.5">
      <c r="A14" s="124" t="s">
        <v>65</v>
      </c>
      <c r="B14" s="125">
        <v>17957724</v>
      </c>
      <c r="C14" s="125">
        <v>4340706</v>
      </c>
      <c r="D14" s="125"/>
      <c r="E14" s="125"/>
      <c r="F14" s="125">
        <v>11885262</v>
      </c>
      <c r="G14" s="125">
        <v>14854558</v>
      </c>
      <c r="H14" s="125">
        <f>B14+C14+F14-G14</f>
        <v>19329134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169</v>
      </c>
      <c r="B19" s="129">
        <f>B20-B21</f>
        <v>-420586</v>
      </c>
      <c r="C19" s="129">
        <f>C20-C21</f>
        <v>-28156</v>
      </c>
      <c r="D19" s="129"/>
      <c r="E19" s="129"/>
      <c r="F19" s="129"/>
      <c r="G19" s="129"/>
      <c r="H19" s="129">
        <f>B19+C19</f>
        <v>-448742</v>
      </c>
      <c r="I19" s="43"/>
    </row>
    <row r="20" spans="1:9" ht="15">
      <c r="A20" s="127" t="s">
        <v>126</v>
      </c>
      <c r="B20" s="126">
        <v>43577</v>
      </c>
      <c r="C20" s="126">
        <v>3233</v>
      </c>
      <c r="D20" s="126"/>
      <c r="E20" s="126"/>
      <c r="F20" s="126"/>
      <c r="G20" s="126"/>
      <c r="H20" s="126">
        <f>B20+C20</f>
        <v>46810</v>
      </c>
      <c r="I20" s="43"/>
    </row>
    <row r="21" spans="1:9" ht="15">
      <c r="A21" s="127" t="s">
        <v>127</v>
      </c>
      <c r="B21" s="126">
        <v>464163</v>
      </c>
      <c r="C21" s="126">
        <v>31389</v>
      </c>
      <c r="D21" s="126"/>
      <c r="E21" s="126"/>
      <c r="F21" s="126"/>
      <c r="G21" s="126"/>
      <c r="H21" s="126">
        <f>B21+C21</f>
        <v>495552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>
        <v>8026</v>
      </c>
      <c r="G22" s="129"/>
      <c r="H22" s="129">
        <f>F22-G22</f>
        <v>8026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170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171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128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17537138</v>
      </c>
      <c r="C34" s="130">
        <f>C14+C19</f>
        <v>4312550</v>
      </c>
      <c r="D34" s="130"/>
      <c r="E34" s="130"/>
      <c r="F34" s="130">
        <f>F14+F22</f>
        <v>11893288</v>
      </c>
      <c r="G34" s="130">
        <f>G14+G22</f>
        <v>14854558</v>
      </c>
      <c r="H34" s="129">
        <f>H14+H19+H22</f>
        <v>18888418</v>
      </c>
      <c r="I34" s="43"/>
    </row>
    <row r="35" spans="1:9" ht="14.25" customHeight="1">
      <c r="A35" s="127" t="s">
        <v>135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17537138</v>
      </c>
      <c r="C36" s="130">
        <f>C34</f>
        <v>4312550</v>
      </c>
      <c r="D36" s="130"/>
      <c r="E36" s="130"/>
      <c r="F36" s="130">
        <f>F34</f>
        <v>11893288</v>
      </c>
      <c r="G36" s="130">
        <f>G34</f>
        <v>14854558</v>
      </c>
      <c r="H36" s="129">
        <f>H34</f>
        <v>18888418</v>
      </c>
      <c r="I36" s="43"/>
      <c r="K36" s="131"/>
    </row>
    <row r="37" spans="7:9" ht="15">
      <c r="G37" s="98"/>
      <c r="I37" s="43"/>
    </row>
    <row r="38" spans="1:9" ht="15">
      <c r="A38" s="132" t="s">
        <v>199</v>
      </c>
      <c r="F38" s="98"/>
      <c r="I38" s="43"/>
    </row>
    <row r="39" spans="2:9" ht="15">
      <c r="B39" s="133"/>
      <c r="C39" s="134"/>
      <c r="D39" s="135"/>
      <c r="E39" s="136"/>
      <c r="F39" s="136"/>
      <c r="G39" s="137"/>
      <c r="H39" s="138"/>
      <c r="I39" s="43"/>
    </row>
    <row r="40" spans="1:9" ht="17.25" customHeight="1">
      <c r="A40" s="139" t="s">
        <v>112</v>
      </c>
      <c r="B40" s="28"/>
      <c r="C40" s="19"/>
      <c r="D40" s="104" t="s">
        <v>193</v>
      </c>
      <c r="I40" s="56"/>
    </row>
    <row r="41" spans="1:9" ht="15">
      <c r="A41" s="140" t="s">
        <v>192</v>
      </c>
      <c r="B41" s="1"/>
      <c r="C41" s="1"/>
      <c r="D41" s="141"/>
      <c r="E41" s="107" t="s">
        <v>194</v>
      </c>
      <c r="H41" s="142"/>
      <c r="I41" s="56"/>
    </row>
    <row r="42" spans="1:9" ht="15">
      <c r="A42" s="1"/>
      <c r="B42" s="1"/>
      <c r="C42" s="1"/>
      <c r="D42" s="143"/>
      <c r="E42" s="143"/>
      <c r="H42" s="144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195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196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2010-10-28T14:26:19Z</cp:lastPrinted>
  <dcterms:created xsi:type="dcterms:W3CDTF">2004-03-04T10:58:58Z</dcterms:created>
  <dcterms:modified xsi:type="dcterms:W3CDTF">2011-07-06T13:57:59Z</dcterms:modified>
  <cp:category/>
  <cp:version/>
  <cp:contentType/>
  <cp:contentStatus/>
</cp:coreProperties>
</file>