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tabRatio="907" activeTab="1"/>
  </bookViews>
  <sheets>
    <sheet name="справка № 1-КИС-БАЛАНС " sheetId="1" r:id="rId1"/>
    <sheet name="справка № 2-КИС-ОД " sheetId="2" r:id="rId2"/>
    <sheet name="справка № 3-КИС-ОПП " sheetId="3" r:id="rId3"/>
    <sheet name="справка № 4-КИС-ОСК " sheetId="4" r:id="rId4"/>
  </sheets>
  <definedNames>
    <definedName name="_xlnm.Print_Titles" localSheetId="0">'справка № 1-КИС-БАЛАНС '!$6:$6</definedName>
    <definedName name="_xlnm.Print_Titles" localSheetId="1">'справка № 2-КИС-ОД '!$7:$7</definedName>
    <definedName name="_xlnm.Print_Titles" localSheetId="2">'справка № 3-КИС-ОПП '!$8:$8</definedName>
    <definedName name="_xlnm.Print_Titles" localSheetId="3">'справка № 4-КИС-ОСК '!$11:$11</definedName>
  </definedNames>
  <calcPr fullCalcOnLoad="1"/>
</workbook>
</file>

<file path=xl/sharedStrings.xml><?xml version="1.0" encoding="utf-8"?>
<sst xmlns="http://schemas.openxmlformats.org/spreadsheetml/2006/main" count="247" uniqueCount="197">
  <si>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</si>
  <si>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</si>
  <si>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</si>
  <si>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</si>
  <si>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</si>
  <si>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</si>
  <si>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</si>
  <si>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</si>
  <si>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</si>
  <si>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</si>
  <si>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</si>
  <si>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</si>
  <si>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</si>
  <si>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</si>
  <si>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</si>
  <si>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</si>
  <si>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</si>
  <si>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</si>
  <si>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</si>
  <si>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</si>
  <si>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</si>
  <si>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</si>
  <si>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</si>
  <si>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</si>
  <si>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</si>
  <si>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</si>
  <si>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</si>
  <si>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</si>
  <si>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</si>
  <si>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</si>
  <si>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</si>
  <si>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</si>
  <si>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</si>
  <si>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</si>
  <si>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</si>
  <si>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</si>
  <si>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</si>
  <si>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</si>
  <si>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</si>
  <si>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</si>
  <si>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</si>
  <si>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</si>
  <si>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</si>
  <si>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</si>
  <si>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</si>
  <si>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</si>
  <si>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</si>
  <si>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</si>
  <si>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</si>
  <si>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</si>
  <si>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</si>
  <si>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</si>
  <si>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</si>
  <si>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</si>
  <si>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</si>
  <si>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</si>
  <si>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</si>
  <si>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</si>
  <si>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</si>
  <si>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</si>
  <si>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</si>
  <si>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</si>
  <si>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</si>
  <si>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</si>
  <si>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</si>
  <si>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</si>
  <si>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</si>
  <si>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</si>
  <si>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</si>
  <si>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</si>
  <si>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</si>
  <si>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</si>
  <si>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</si>
  <si>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</si>
  <si>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</si>
  <si>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</si>
  <si>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</si>
  <si>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</si>
  <si>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</si>
  <si>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</si>
  <si>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</si>
  <si>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</si>
  <si>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</si>
  <si>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</si>
  <si>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</si>
  <si>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</si>
  <si>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</si>
  <si>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</si>
  <si>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</si>
  <si>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</si>
  <si>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</si>
  <si>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</si>
  <si>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</si>
  <si>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</si>
  <si>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</si>
  <si>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</si>
  <si>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</si>
  <si>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</si>
  <si>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</si>
  <si>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</si>
  <si>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</si>
  <si>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</si>
  <si>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</si>
  <si>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</si>
  <si>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</si>
  <si>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</si>
  <si>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</si>
  <si>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</si>
  <si>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</si>
  <si>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</si>
  <si>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</si>
  <si>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</si>
  <si>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</si>
  <si>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</si>
  <si>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</si>
  <si>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</si>
  <si>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</si>
  <si>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</si>
  <si>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</si>
  <si>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</si>
  <si>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</si>
  <si>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</si>
  <si>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</si>
  <si>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</si>
  <si>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</si>
  <si>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</si>
  <si>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</si>
  <si>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</si>
  <si>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</si>
  <si>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</si>
  <si>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</si>
  <si>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</si>
  <si>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</si>
  <si>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</si>
  <si>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</si>
  <si>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</si>
  <si>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</si>
  <si>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</si>
  <si>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</si>
  <si>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</si>
  <si>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</si>
  <si>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</si>
  <si>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</si>
  <si>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</si>
  <si>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</si>
  <si>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</si>
  <si>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</si>
  <si>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</si>
  <si>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</si>
  <si>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</si>
  <si>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</si>
  <si>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</si>
  <si>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</si>
  <si>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</si>
  <si>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</si>
  <si>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</si>
  <si>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</si>
  <si>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</si>
  <si>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</si>
  <si>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</si>
  <si>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</si>
  <si>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</si>
  <si>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</si>
  <si>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</si>
  <si>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</si>
  <si>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</si>
  <si>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</si>
  <si>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</si>
  <si>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</si>
  <si>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</si>
  <si>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</si>
  <si>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</si>
  <si>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</si>
  <si>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</si>
  <si>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</si>
  <si>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</si>
  <si>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</si>
  <si>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</si>
  <si>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</si>
  <si>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</si>
  <si>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</si>
  <si>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</si>
  <si>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</si>
  <si>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</si>
  <si>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</si>
  <si>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</si>
  <si>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</si>
  <si>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</si>
  <si>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</si>
  <si>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</si>
  <si>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</si>
  <si>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</si>
  <si>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</si>
  <si>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Алтернатива</t>
    </r>
  </si>
  <si>
    <t>ЕИК по БУЛСТАТ: 176497577</t>
  </si>
  <si>
    <t>Отчетен период: 31.12.2015 г.</t>
  </si>
  <si>
    <t>Дата: 18.03.2016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</si>
</sst>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7" fillId="0" borderId="10" xfId="58" applyNumberFormat="1" applyFont="1" applyFill="1" applyBorder="1" applyAlignment="1">
      <alignment wrapText="1"/>
      <protection/>
    </xf>
    <xf numFmtId="3" fontId="6" fillId="0" borderId="0" xfId="58" applyNumberFormat="1" applyFont="1" applyFill="1" applyBorder="1" applyAlignment="1">
      <alignment wrapText="1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7" fillId="24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4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>
      <alignment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0" fontId="7" fillId="0" borderId="0" xfId="57" applyFont="1" applyFill="1" applyAlignment="1">
      <alignment horizontal="right"/>
      <protection/>
    </xf>
    <xf numFmtId="3" fontId="12" fillId="0" borderId="0" xfId="57" applyNumberFormat="1" applyFont="1" applyFill="1" applyAlignment="1">
      <alignment vertical="center" wrapText="1"/>
      <protection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center" vertical="justify" wrapText="1"/>
      <protection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5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3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0">
      <selection activeCell="B35" sqref="B35"/>
    </sheetView>
  </sheetViews>
  <sheetFormatPr defaultColWidth="9.140625" defaultRowHeight="12.75"/>
  <cols>
    <col min="1" max="1" width="42.28125" style="82" customWidth="1"/>
    <col min="2" max="2" width="11.421875" style="83" customWidth="1"/>
    <col min="3" max="3" width="10.57421875" style="83" customWidth="1"/>
    <col min="4" max="4" width="51.421875" style="82" customWidth="1"/>
    <col min="5" max="5" width="11.421875" style="83" customWidth="1"/>
    <col min="6" max="6" width="12.57421875" style="83" customWidth="1"/>
    <col min="7" max="16384" width="9.140625" style="82" customWidth="1"/>
  </cols>
  <sheetData>
    <row r="1" spans="5:6" ht="12">
      <c r="E1" s="150" t="s">
        <v>158</v>
      </c>
      <c r="F1" s="150"/>
    </row>
    <row r="2" spans="1:6" ht="12" customHeight="1">
      <c r="A2" s="1"/>
      <c r="B2" s="2"/>
      <c r="C2" s="151" t="s">
        <v>0</v>
      </c>
      <c r="D2" s="151"/>
      <c r="E2" s="4"/>
      <c r="F2" s="4"/>
    </row>
    <row r="3" spans="1:6" ht="18.75" customHeight="1">
      <c r="A3" s="3" t="s">
        <v>193</v>
      </c>
      <c r="B3" s="84"/>
      <c r="C3" s="5"/>
      <c r="D3" s="1"/>
      <c r="E3" s="152" t="s">
        <v>194</v>
      </c>
      <c r="F3" s="152"/>
    </row>
    <row r="4" spans="1:6" ht="16.5" customHeight="1">
      <c r="A4" s="3" t="s">
        <v>195</v>
      </c>
      <c r="B4" s="84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9" ht="12">
      <c r="A7" s="12" t="s">
        <v>8</v>
      </c>
      <c r="B7" s="85"/>
      <c r="C7" s="85"/>
      <c r="D7" s="86" t="s">
        <v>28</v>
      </c>
      <c r="E7" s="85"/>
      <c r="F7" s="85"/>
      <c r="H7" s="83"/>
      <c r="I7" s="83"/>
    </row>
    <row r="8" spans="1:28" ht="12">
      <c r="A8" s="87" t="s">
        <v>29</v>
      </c>
      <c r="B8" s="88"/>
      <c r="C8" s="88"/>
      <c r="D8" s="87" t="s">
        <v>30</v>
      </c>
      <c r="E8" s="89">
        <v>10107779</v>
      </c>
      <c r="F8" s="89">
        <v>9571540</v>
      </c>
      <c r="G8" s="90"/>
      <c r="H8" s="83"/>
      <c r="I8" s="83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</row>
    <row r="9" spans="1:28" ht="12">
      <c r="A9" s="91" t="s">
        <v>152</v>
      </c>
      <c r="B9" s="88"/>
      <c r="C9" s="88"/>
      <c r="D9" s="87" t="s">
        <v>31</v>
      </c>
      <c r="E9" s="88"/>
      <c r="F9" s="88"/>
      <c r="G9" s="90"/>
      <c r="H9" s="83"/>
      <c r="I9" s="83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ht="24">
      <c r="A10" s="91" t="s">
        <v>98</v>
      </c>
      <c r="B10" s="88"/>
      <c r="C10" s="88"/>
      <c r="D10" s="91" t="s">
        <v>151</v>
      </c>
      <c r="E10" s="92">
        <v>53406</v>
      </c>
      <c r="F10" s="92">
        <v>33694</v>
      </c>
      <c r="G10" s="90"/>
      <c r="H10" s="83"/>
      <c r="I10" s="83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8" ht="20.25" customHeight="1">
      <c r="A11" s="91" t="s">
        <v>107</v>
      </c>
      <c r="B11" s="88"/>
      <c r="C11" s="88"/>
      <c r="D11" s="91" t="s">
        <v>32</v>
      </c>
      <c r="E11" s="88"/>
      <c r="F11" s="88"/>
      <c r="G11" s="90"/>
      <c r="H11" s="83"/>
      <c r="I11" s="83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</row>
    <row r="12" spans="1:28" ht="12">
      <c r="A12" s="91" t="s">
        <v>143</v>
      </c>
      <c r="B12" s="88"/>
      <c r="C12" s="88"/>
      <c r="D12" s="91" t="s">
        <v>115</v>
      </c>
      <c r="E12" s="88"/>
      <c r="F12" s="88"/>
      <c r="G12" s="90"/>
      <c r="H12" s="83"/>
      <c r="I12" s="83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</row>
    <row r="13" spans="1:28" ht="12">
      <c r="A13" s="93" t="s">
        <v>12</v>
      </c>
      <c r="B13" s="88"/>
      <c r="C13" s="88"/>
      <c r="D13" s="93" t="s">
        <v>27</v>
      </c>
      <c r="E13" s="89">
        <v>53406</v>
      </c>
      <c r="F13" s="89">
        <v>33694</v>
      </c>
      <c r="G13" s="90"/>
      <c r="H13" s="83"/>
      <c r="I13" s="83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1:28" ht="12">
      <c r="A14" s="87" t="s">
        <v>178</v>
      </c>
      <c r="B14" s="88"/>
      <c r="C14" s="88"/>
      <c r="D14" s="87" t="s">
        <v>33</v>
      </c>
      <c r="E14" s="88"/>
      <c r="F14" s="88"/>
      <c r="G14" s="90"/>
      <c r="H14" s="83"/>
      <c r="I14" s="83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</row>
    <row r="15" spans="1:28" ht="12">
      <c r="A15" s="93" t="s">
        <v>39</v>
      </c>
      <c r="B15" s="88">
        <v>0</v>
      </c>
      <c r="C15" s="88">
        <v>0</v>
      </c>
      <c r="D15" s="91" t="s">
        <v>34</v>
      </c>
      <c r="E15" s="88">
        <v>308430</v>
      </c>
      <c r="F15" s="88">
        <v>79474</v>
      </c>
      <c r="G15" s="90"/>
      <c r="H15" s="83"/>
      <c r="I15" s="83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</row>
    <row r="16" spans="1:28" ht="12">
      <c r="A16" s="86" t="s">
        <v>41</v>
      </c>
      <c r="B16" s="88"/>
      <c r="C16" s="88"/>
      <c r="D16" s="91" t="s">
        <v>35</v>
      </c>
      <c r="E16" s="88">
        <v>308430</v>
      </c>
      <c r="F16" s="88">
        <v>79474</v>
      </c>
      <c r="G16" s="90"/>
      <c r="H16" s="83"/>
      <c r="I16" s="83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</row>
    <row r="17" spans="1:28" ht="12">
      <c r="A17" s="86" t="s">
        <v>43</v>
      </c>
      <c r="B17" s="88"/>
      <c r="C17" s="88"/>
      <c r="D17" s="91" t="s">
        <v>36</v>
      </c>
      <c r="E17" s="88"/>
      <c r="F17" s="88"/>
      <c r="G17" s="90"/>
      <c r="H17" s="83"/>
      <c r="I17" s="83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</row>
    <row r="18" spans="1:28" ht="12">
      <c r="A18" s="94" t="s">
        <v>9</v>
      </c>
      <c r="B18" s="88"/>
      <c r="C18" s="88"/>
      <c r="D18" s="94" t="s">
        <v>37</v>
      </c>
      <c r="E18" s="92">
        <v>22480</v>
      </c>
      <c r="F18" s="92">
        <v>228956</v>
      </c>
      <c r="G18" s="90"/>
      <c r="H18" s="83"/>
      <c r="I18" s="83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</row>
    <row r="19" spans="1:28" ht="12">
      <c r="A19" s="94" t="s">
        <v>10</v>
      </c>
      <c r="B19" s="88">
        <v>2084376</v>
      </c>
      <c r="C19" s="88">
        <v>1370754</v>
      </c>
      <c r="D19" s="93" t="s">
        <v>38</v>
      </c>
      <c r="E19" s="89">
        <v>330910</v>
      </c>
      <c r="F19" s="89">
        <v>308430</v>
      </c>
      <c r="G19" s="90"/>
      <c r="H19" s="83"/>
      <c r="I19" s="83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</row>
    <row r="20" spans="1:28" ht="12">
      <c r="A20" s="94" t="s">
        <v>179</v>
      </c>
      <c r="B20" s="88">
        <v>7698059</v>
      </c>
      <c r="C20" s="88">
        <v>8006188</v>
      </c>
      <c r="D20" s="95" t="s">
        <v>40</v>
      </c>
      <c r="E20" s="89">
        <v>10492095</v>
      </c>
      <c r="F20" s="89">
        <v>9913664</v>
      </c>
      <c r="G20" s="90"/>
      <c r="H20" s="83"/>
      <c r="I20" s="83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</row>
    <row r="21" spans="1:28" ht="12">
      <c r="A21" s="94" t="s">
        <v>142</v>
      </c>
      <c r="B21" s="88"/>
      <c r="C21" s="88"/>
      <c r="D21" s="96"/>
      <c r="E21" s="88"/>
      <c r="F21" s="88"/>
      <c r="G21" s="90"/>
      <c r="H21" s="83"/>
      <c r="I21" s="83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</row>
    <row r="22" spans="1:28" ht="12">
      <c r="A22" s="95" t="s">
        <v>12</v>
      </c>
      <c r="B22" s="89">
        <v>9782435</v>
      </c>
      <c r="C22" s="89">
        <v>9376942</v>
      </c>
      <c r="D22" s="94"/>
      <c r="E22" s="88"/>
      <c r="F22" s="88"/>
      <c r="G22" s="90"/>
      <c r="H22" s="83"/>
      <c r="I22" s="83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28" ht="12">
      <c r="A23" s="86" t="s">
        <v>117</v>
      </c>
      <c r="B23" s="88"/>
      <c r="C23" s="88"/>
      <c r="D23" s="86" t="s">
        <v>42</v>
      </c>
      <c r="E23" s="88"/>
      <c r="F23" s="88"/>
      <c r="G23" s="90"/>
      <c r="H23" s="83"/>
      <c r="I23" s="83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</row>
    <row r="24" spans="1:28" ht="12">
      <c r="A24" s="94" t="s">
        <v>152</v>
      </c>
      <c r="B24" s="85">
        <v>0</v>
      </c>
      <c r="C24" s="85">
        <v>0</v>
      </c>
      <c r="D24" s="97" t="s">
        <v>153</v>
      </c>
      <c r="E24" s="88"/>
      <c r="F24" s="88"/>
      <c r="G24" s="90"/>
      <c r="H24" s="83"/>
      <c r="I24" s="83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</row>
    <row r="25" spans="1:28" ht="12">
      <c r="A25" s="94" t="s">
        <v>98</v>
      </c>
      <c r="B25" s="85"/>
      <c r="C25" s="85"/>
      <c r="D25" s="91" t="s">
        <v>139</v>
      </c>
      <c r="E25" s="88">
        <v>2695</v>
      </c>
      <c r="F25" s="88">
        <v>9304</v>
      </c>
      <c r="G25" s="90"/>
      <c r="H25" s="83"/>
      <c r="I25" s="83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</row>
    <row r="26" spans="1:9" ht="12">
      <c r="A26" s="94" t="s">
        <v>112</v>
      </c>
      <c r="B26" s="85"/>
      <c r="C26" s="85"/>
      <c r="D26" s="91" t="s">
        <v>180</v>
      </c>
      <c r="E26" s="85">
        <v>410</v>
      </c>
      <c r="F26" s="85">
        <v>400</v>
      </c>
      <c r="H26" s="83"/>
      <c r="I26" s="83"/>
    </row>
    <row r="27" spans="1:9" ht="12">
      <c r="A27" s="94" t="s">
        <v>107</v>
      </c>
      <c r="B27" s="85"/>
      <c r="C27" s="85"/>
      <c r="D27" s="91" t="s">
        <v>100</v>
      </c>
      <c r="E27" s="85">
        <v>2285</v>
      </c>
      <c r="F27" s="85">
        <v>8904</v>
      </c>
      <c r="H27" s="83"/>
      <c r="I27" s="83"/>
    </row>
    <row r="28" spans="1:9" ht="12">
      <c r="A28" s="94" t="s">
        <v>11</v>
      </c>
      <c r="B28" s="85"/>
      <c r="C28" s="85"/>
      <c r="D28" s="94" t="s">
        <v>111</v>
      </c>
      <c r="E28" s="85"/>
      <c r="F28" s="85"/>
      <c r="H28" s="83"/>
      <c r="I28" s="83"/>
    </row>
    <row r="29" spans="1:9" ht="12">
      <c r="A29" s="94" t="s">
        <v>144</v>
      </c>
      <c r="B29" s="85"/>
      <c r="C29" s="85"/>
      <c r="D29" s="97" t="s">
        <v>135</v>
      </c>
      <c r="E29" s="85"/>
      <c r="F29" s="85"/>
      <c r="H29" s="83"/>
      <c r="I29" s="83"/>
    </row>
    <row r="30" spans="1:9" ht="12">
      <c r="A30" s="94" t="s">
        <v>145</v>
      </c>
      <c r="B30" s="88">
        <v>696791</v>
      </c>
      <c r="C30" s="88">
        <v>500149</v>
      </c>
      <c r="D30" s="94" t="s">
        <v>154</v>
      </c>
      <c r="E30" s="85"/>
      <c r="F30" s="85"/>
      <c r="H30" s="83"/>
      <c r="I30" s="83"/>
    </row>
    <row r="31" spans="1:9" ht="12">
      <c r="A31" s="94" t="s">
        <v>146</v>
      </c>
      <c r="B31" s="85"/>
      <c r="C31" s="85"/>
      <c r="D31" s="97" t="s">
        <v>109</v>
      </c>
      <c r="E31" s="85"/>
      <c r="F31" s="85"/>
      <c r="H31" s="83"/>
      <c r="I31" s="83"/>
    </row>
    <row r="32" spans="1:9" ht="12">
      <c r="A32" s="94" t="s">
        <v>147</v>
      </c>
      <c r="B32" s="85"/>
      <c r="C32" s="85"/>
      <c r="D32" s="97" t="s">
        <v>110</v>
      </c>
      <c r="E32" s="85"/>
      <c r="F32" s="85"/>
      <c r="H32" s="83"/>
      <c r="I32" s="83"/>
    </row>
    <row r="33" spans="1:9" ht="12">
      <c r="A33" s="94" t="s">
        <v>148</v>
      </c>
      <c r="B33" s="85"/>
      <c r="C33" s="85"/>
      <c r="D33" s="97" t="s">
        <v>155</v>
      </c>
      <c r="E33" s="85"/>
      <c r="F33" s="85"/>
      <c r="H33" s="83"/>
      <c r="I33" s="83"/>
    </row>
    <row r="34" spans="1:9" ht="12">
      <c r="A34" s="95" t="s">
        <v>13</v>
      </c>
      <c r="B34" s="98">
        <v>696791</v>
      </c>
      <c r="C34" s="98">
        <v>500149</v>
      </c>
      <c r="D34" s="94" t="s">
        <v>156</v>
      </c>
      <c r="E34" s="85"/>
      <c r="F34" s="85"/>
      <c r="H34" s="83"/>
      <c r="I34" s="83"/>
    </row>
    <row r="35" spans="1:9" ht="15" customHeight="1">
      <c r="A35" s="86" t="s">
        <v>114</v>
      </c>
      <c r="B35" s="85"/>
      <c r="C35" s="85"/>
      <c r="D35" s="97" t="s">
        <v>157</v>
      </c>
      <c r="E35" s="85"/>
      <c r="F35" s="85"/>
      <c r="H35" s="83"/>
      <c r="I35" s="83"/>
    </row>
    <row r="36" spans="1:9" ht="13.5" customHeight="1">
      <c r="A36" s="91" t="s">
        <v>149</v>
      </c>
      <c r="B36" s="85">
        <v>15564</v>
      </c>
      <c r="C36" s="85">
        <v>45877</v>
      </c>
      <c r="D36" s="97" t="s">
        <v>116</v>
      </c>
      <c r="E36" s="85"/>
      <c r="F36" s="85"/>
      <c r="H36" s="83"/>
      <c r="I36" s="83"/>
    </row>
    <row r="37" spans="1:9" ht="12">
      <c r="A37" s="91" t="s">
        <v>99</v>
      </c>
      <c r="B37" s="85"/>
      <c r="C37" s="85"/>
      <c r="D37" s="95" t="s">
        <v>12</v>
      </c>
      <c r="E37" s="98">
        <v>2695</v>
      </c>
      <c r="F37" s="98">
        <v>9304</v>
      </c>
      <c r="H37" s="83"/>
      <c r="I37" s="83"/>
    </row>
    <row r="38" spans="1:9" ht="12">
      <c r="A38" s="91" t="s">
        <v>150</v>
      </c>
      <c r="B38" s="85"/>
      <c r="C38" s="85"/>
      <c r="D38" s="95" t="s">
        <v>45</v>
      </c>
      <c r="E38" s="98">
        <v>2695</v>
      </c>
      <c r="F38" s="98">
        <v>9304</v>
      </c>
      <c r="H38" s="83"/>
      <c r="I38" s="83"/>
    </row>
    <row r="39" spans="1:9" ht="12">
      <c r="A39" s="91" t="s">
        <v>108</v>
      </c>
      <c r="B39" s="85"/>
      <c r="C39" s="85"/>
      <c r="D39" s="94"/>
      <c r="E39" s="85"/>
      <c r="F39" s="85"/>
      <c r="H39" s="83"/>
      <c r="I39" s="83"/>
    </row>
    <row r="40" spans="1:9" ht="12">
      <c r="A40" s="93" t="s">
        <v>14</v>
      </c>
      <c r="B40" s="98">
        <v>15564</v>
      </c>
      <c r="C40" s="98">
        <v>45877</v>
      </c>
      <c r="D40" s="94"/>
      <c r="E40" s="85"/>
      <c r="F40" s="85"/>
      <c r="H40" s="83"/>
      <c r="I40" s="83"/>
    </row>
    <row r="41" spans="1:9" ht="12">
      <c r="A41" s="87" t="s">
        <v>44</v>
      </c>
      <c r="B41" s="85"/>
      <c r="C41" s="85"/>
      <c r="D41" s="94"/>
      <c r="E41" s="85"/>
      <c r="F41" s="85"/>
      <c r="H41" s="83"/>
      <c r="I41" s="83"/>
    </row>
    <row r="42" spans="1:9" ht="12">
      <c r="A42" s="93" t="s">
        <v>45</v>
      </c>
      <c r="B42" s="98">
        <v>10494790</v>
      </c>
      <c r="C42" s="98">
        <v>9922968</v>
      </c>
      <c r="D42" s="94"/>
      <c r="E42" s="85"/>
      <c r="F42" s="85"/>
      <c r="H42" s="83"/>
      <c r="I42" s="83"/>
    </row>
    <row r="43" spans="1:9" ht="12.75" customHeight="1">
      <c r="A43" s="94"/>
      <c r="B43" s="85"/>
      <c r="C43" s="85"/>
      <c r="D43" s="94"/>
      <c r="E43" s="85"/>
      <c r="F43" s="85"/>
      <c r="H43" s="83"/>
      <c r="I43" s="83"/>
    </row>
    <row r="44" spans="1:9" ht="12">
      <c r="A44" s="93" t="s">
        <v>47</v>
      </c>
      <c r="B44" s="89">
        <v>10494790</v>
      </c>
      <c r="C44" s="89">
        <v>9922968</v>
      </c>
      <c r="D44" s="93" t="s">
        <v>46</v>
      </c>
      <c r="E44" s="98">
        <v>10494790</v>
      </c>
      <c r="F44" s="98">
        <v>9922968</v>
      </c>
      <c r="H44" s="83"/>
      <c r="I44" s="83"/>
    </row>
    <row r="45" spans="2:9" ht="12">
      <c r="B45" s="99"/>
      <c r="C45" s="99"/>
      <c r="D45" s="100"/>
      <c r="E45" s="99"/>
      <c r="F45" s="99"/>
      <c r="H45" s="83"/>
      <c r="I45" s="83"/>
    </row>
    <row r="46" spans="1:6" ht="12.75">
      <c r="A46" s="90" t="s">
        <v>196</v>
      </c>
      <c r="B46" s="153"/>
      <c r="C46" s="153"/>
      <c r="D46" s="101"/>
      <c r="E46" s="102"/>
      <c r="F46" s="103"/>
    </row>
    <row r="47" spans="2:6" ht="12.75">
      <c r="B47" s="100"/>
      <c r="C47" s="100"/>
      <c r="D47" s="100"/>
      <c r="E47" s="104"/>
      <c r="F47" s="105"/>
    </row>
    <row r="48" spans="1:6" ht="12.75">
      <c r="A48" s="149" t="s">
        <v>192</v>
      </c>
      <c r="B48" s="149"/>
      <c r="C48" s="149"/>
      <c r="D48" s="106" t="s">
        <v>181</v>
      </c>
      <c r="E48" s="107"/>
      <c r="F48" s="108"/>
    </row>
    <row r="49" spans="1:6" ht="12.75">
      <c r="A49" s="149" t="s">
        <v>182</v>
      </c>
      <c r="B49" s="149"/>
      <c r="C49" s="149"/>
      <c r="D49" s="109"/>
      <c r="E49" s="110"/>
      <c r="F49" s="110"/>
    </row>
    <row r="50" spans="1:6" ht="12.75" customHeight="1">
      <c r="A50" s="100"/>
      <c r="B50" s="100"/>
      <c r="C50" s="100"/>
      <c r="D50" s="109" t="s">
        <v>183</v>
      </c>
      <c r="E50" s="111"/>
      <c r="F50" s="111"/>
    </row>
    <row r="51" spans="1:6" ht="12.75" customHeight="1">
      <c r="A51" s="100"/>
      <c r="B51" s="100"/>
      <c r="C51" s="100"/>
      <c r="D51" s="112"/>
      <c r="E51" s="111"/>
      <c r="F51" s="111"/>
    </row>
    <row r="52" spans="1:6" ht="12.75" customHeight="1">
      <c r="A52" s="100"/>
      <c r="B52" s="100"/>
      <c r="C52" s="100"/>
      <c r="D52" s="112"/>
      <c r="E52" s="111"/>
      <c r="F52" s="111"/>
    </row>
    <row r="53" spans="2:6" ht="12">
      <c r="B53" s="82"/>
      <c r="C53" s="100"/>
      <c r="D53" s="112"/>
      <c r="E53" s="107"/>
      <c r="F53" s="113"/>
    </row>
    <row r="54" spans="1:6" ht="12">
      <c r="A54" s="100"/>
      <c r="B54" s="100"/>
      <c r="C54" s="100"/>
      <c r="D54" s="100"/>
      <c r="E54" s="107"/>
      <c r="F54" s="107"/>
    </row>
    <row r="55" spans="1:6" ht="12.75">
      <c r="A55" s="100"/>
      <c r="B55" s="99"/>
      <c r="C55" s="100"/>
      <c r="D55" s="114" t="s">
        <v>184</v>
      </c>
      <c r="E55" s="100"/>
      <c r="F55" s="100"/>
    </row>
    <row r="56" spans="1:6" ht="12">
      <c r="A56" s="100"/>
      <c r="B56" s="99"/>
      <c r="C56" s="100"/>
      <c r="E56" s="100"/>
      <c r="F56" s="100"/>
    </row>
    <row r="57" spans="1:6" ht="12">
      <c r="A57" s="100"/>
      <c r="B57" s="100"/>
      <c r="C57" s="100"/>
      <c r="D57" s="109" t="s">
        <v>185</v>
      </c>
      <c r="E57" s="100"/>
      <c r="F57" s="100"/>
    </row>
  </sheetData>
  <sheetProtection/>
  <mergeCells count="6">
    <mergeCell ref="A48:C48"/>
    <mergeCell ref="A49:C49"/>
    <mergeCell ref="E1:F1"/>
    <mergeCell ref="C2:D2"/>
    <mergeCell ref="E3:F3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7">
      <selection activeCell="A33" sqref="A33"/>
    </sheetView>
  </sheetViews>
  <sheetFormatPr defaultColWidth="9.140625" defaultRowHeight="12.75"/>
  <cols>
    <col min="1" max="1" width="46.00390625" style="13" customWidth="1"/>
    <col min="2" max="2" width="12.5742187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4" t="s">
        <v>159</v>
      </c>
      <c r="F1" s="154"/>
    </row>
    <row r="2" spans="1:6" ht="12.75" customHeight="1">
      <c r="A2" s="14"/>
      <c r="C2" s="155" t="s">
        <v>15</v>
      </c>
      <c r="D2" s="155"/>
      <c r="E2" s="15"/>
      <c r="F2" s="15"/>
    </row>
    <row r="3" spans="1:6" ht="28.5" customHeight="1">
      <c r="A3" s="3" t="s">
        <v>193</v>
      </c>
      <c r="B3" s="60"/>
      <c r="C3" s="16"/>
      <c r="D3" s="16"/>
      <c r="E3" s="17"/>
      <c r="F3" s="17"/>
    </row>
    <row r="4" spans="1:6" ht="15">
      <c r="A4" s="3" t="s">
        <v>195</v>
      </c>
      <c r="B4" s="18"/>
      <c r="C4" s="19"/>
      <c r="D4" s="61" t="s">
        <v>194</v>
      </c>
      <c r="E4" s="156"/>
      <c r="F4" s="156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>
        <v>23</v>
      </c>
      <c r="C11" s="37">
        <v>78</v>
      </c>
      <c r="D11" s="34" t="s">
        <v>50</v>
      </c>
      <c r="E11" s="37">
        <v>1082</v>
      </c>
      <c r="F11" s="37">
        <v>1892</v>
      </c>
      <c r="G11" s="38"/>
      <c r="H11" s="59"/>
    </row>
    <row r="12" spans="1:7" s="36" customFormat="1" ht="15.75" customHeight="1">
      <c r="A12" s="34" t="s">
        <v>22</v>
      </c>
      <c r="B12" s="37">
        <v>23</v>
      </c>
      <c r="C12" s="37">
        <v>78</v>
      </c>
      <c r="D12" s="34" t="s">
        <v>51</v>
      </c>
      <c r="E12" s="37">
        <v>1082</v>
      </c>
      <c r="F12" s="37">
        <v>1821</v>
      </c>
      <c r="G12" s="38"/>
    </row>
    <row r="13" spans="1:7" s="36" customFormat="1" ht="15">
      <c r="A13" s="34" t="s">
        <v>161</v>
      </c>
      <c r="B13" s="37">
        <v>460</v>
      </c>
      <c r="C13" s="37">
        <v>780</v>
      </c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1431</v>
      </c>
      <c r="C14" s="37">
        <v>1116</v>
      </c>
      <c r="D14" s="39" t="s">
        <v>52</v>
      </c>
      <c r="E14" s="37">
        <v>67146</v>
      </c>
      <c r="F14" s="37">
        <v>310633</v>
      </c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B11+B13+B14</f>
        <v>1914</v>
      </c>
      <c r="C16" s="41">
        <f>C10+C11+C13+C14</f>
        <v>1974</v>
      </c>
      <c r="D16" s="40" t="s">
        <v>24</v>
      </c>
      <c r="E16" s="41">
        <f>SUM(E10,E11,E13,E14,E15)</f>
        <v>68228</v>
      </c>
      <c r="F16" s="41">
        <f>F10+F11+F13+F14+F15</f>
        <v>312525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43834</v>
      </c>
      <c r="C20" s="37">
        <v>81595</v>
      </c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43834</v>
      </c>
      <c r="C24" s="41">
        <f>SUM(C20:C23)</f>
        <v>81595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45748</v>
      </c>
      <c r="C26" s="41">
        <f>C16+C24</f>
        <v>83569</v>
      </c>
      <c r="D26" s="44" t="s">
        <v>54</v>
      </c>
      <c r="E26" s="41">
        <f>E16+E24</f>
        <v>68228</v>
      </c>
      <c r="F26" s="41">
        <f>F16+F24</f>
        <v>312525</v>
      </c>
    </row>
    <row r="27" spans="1:6" s="36" customFormat="1" ht="15">
      <c r="A27" s="44" t="s">
        <v>119</v>
      </c>
      <c r="B27" s="41">
        <f>E26-B26</f>
        <v>22480</v>
      </c>
      <c r="C27" s="41">
        <f>F26-C26</f>
        <v>228956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22480</v>
      </c>
      <c r="C29" s="41">
        <f>C27-C28</f>
        <v>228956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68228</v>
      </c>
      <c r="C30" s="41">
        <f>C26+C28+C29</f>
        <v>312525</v>
      </c>
      <c r="D30" s="44" t="s">
        <v>121</v>
      </c>
      <c r="E30" s="41">
        <f>E26+E29</f>
        <v>68228</v>
      </c>
      <c r="F30" s="41">
        <f>F26+F29</f>
        <v>312525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90" t="str">
        <f>'справка № 1-КИС-БАЛАНС '!A46</f>
        <v>Дата: 18.03.2016 г.</v>
      </c>
      <c r="B32" s="49"/>
      <c r="C32" s="157"/>
      <c r="D32" s="157"/>
      <c r="E32" s="158"/>
      <c r="F32" s="158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E1:F1"/>
    <mergeCell ref="C2:D2"/>
    <mergeCell ref="E4:F4"/>
    <mergeCell ref="C32:D32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1">
      <selection activeCell="A40" sqref="A40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1.28125" style="13" bestFit="1" customWidth="1"/>
    <col min="4" max="4" width="12.851562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62"/>
      <c r="B1" s="62"/>
      <c r="C1" s="62"/>
      <c r="D1" s="62"/>
      <c r="E1" s="161" t="s">
        <v>168</v>
      </c>
      <c r="F1" s="161"/>
      <c r="G1" s="62"/>
    </row>
    <row r="2" spans="1:7" ht="15">
      <c r="A2" s="162" t="s">
        <v>95</v>
      </c>
      <c r="B2" s="163"/>
      <c r="C2" s="163"/>
      <c r="D2" s="163"/>
      <c r="E2" s="163"/>
      <c r="F2" s="163"/>
      <c r="G2" s="62"/>
    </row>
    <row r="3" spans="1:7" ht="14.25">
      <c r="A3" s="3" t="s">
        <v>193</v>
      </c>
      <c r="B3" s="63"/>
      <c r="D3" s="164" t="s">
        <v>194</v>
      </c>
      <c r="E3" s="164"/>
      <c r="F3" s="64"/>
      <c r="G3" s="62"/>
    </row>
    <row r="4" spans="1:7" ht="15">
      <c r="A4" s="3" t="s">
        <v>195</v>
      </c>
      <c r="B4" s="65"/>
      <c r="C4" s="16"/>
      <c r="D4" s="16"/>
      <c r="E4" s="66"/>
      <c r="F4" s="66"/>
      <c r="G4" s="67"/>
    </row>
    <row r="5" spans="1:7" ht="15">
      <c r="A5" s="65"/>
      <c r="B5" s="65"/>
      <c r="C5" s="65"/>
      <c r="D5" s="68"/>
      <c r="E5" s="67"/>
      <c r="F5" s="67"/>
      <c r="G5" s="69" t="s">
        <v>80</v>
      </c>
    </row>
    <row r="6" spans="1:7" ht="13.5" customHeight="1">
      <c r="A6" s="165" t="s">
        <v>81</v>
      </c>
      <c r="B6" s="165" t="s">
        <v>4</v>
      </c>
      <c r="C6" s="165"/>
      <c r="D6" s="165"/>
      <c r="E6" s="165" t="s">
        <v>5</v>
      </c>
      <c r="F6" s="165"/>
      <c r="G6" s="165"/>
    </row>
    <row r="7" spans="1:7" ht="30.75" customHeight="1">
      <c r="A7" s="166"/>
      <c r="B7" s="70" t="s">
        <v>82</v>
      </c>
      <c r="C7" s="70" t="s">
        <v>83</v>
      </c>
      <c r="D7" s="70" t="s">
        <v>84</v>
      </c>
      <c r="E7" s="70" t="s">
        <v>82</v>
      </c>
      <c r="F7" s="70" t="s">
        <v>83</v>
      </c>
      <c r="G7" s="70" t="s">
        <v>84</v>
      </c>
    </row>
    <row r="8" spans="1:7" s="71" customFormat="1" ht="14.25">
      <c r="A8" s="70" t="s">
        <v>6</v>
      </c>
      <c r="B8" s="70">
        <v>1</v>
      </c>
      <c r="C8" s="70">
        <v>2</v>
      </c>
      <c r="D8" s="70">
        <v>3</v>
      </c>
      <c r="E8" s="70">
        <v>4</v>
      </c>
      <c r="F8" s="70">
        <v>5</v>
      </c>
      <c r="G8" s="70">
        <v>6</v>
      </c>
    </row>
    <row r="9" spans="1:7" ht="15">
      <c r="A9" s="72" t="s">
        <v>169</v>
      </c>
      <c r="B9" s="73"/>
      <c r="C9" s="73"/>
      <c r="D9" s="73"/>
      <c r="E9" s="73"/>
      <c r="F9" s="73"/>
      <c r="G9" s="73"/>
    </row>
    <row r="10" spans="1:7" ht="15">
      <c r="A10" s="74" t="s">
        <v>126</v>
      </c>
      <c r="B10" s="73">
        <v>6729377</v>
      </c>
      <c r="C10" s="73">
        <v>6168707</v>
      </c>
      <c r="D10" s="73">
        <f>B10-C10</f>
        <v>560670</v>
      </c>
      <c r="E10" s="73">
        <v>11736494</v>
      </c>
      <c r="F10" s="73">
        <v>14015204</v>
      </c>
      <c r="G10" s="73">
        <f>E10-F10</f>
        <v>-2278710</v>
      </c>
    </row>
    <row r="11" spans="1:7" ht="15">
      <c r="A11" s="74" t="s">
        <v>170</v>
      </c>
      <c r="B11" s="73"/>
      <c r="C11" s="73"/>
      <c r="D11" s="73"/>
      <c r="E11" s="73"/>
      <c r="F11" s="73"/>
      <c r="G11" s="73"/>
    </row>
    <row r="12" spans="1:7" ht="15">
      <c r="A12" s="74" t="s">
        <v>94</v>
      </c>
      <c r="B12" s="75"/>
      <c r="C12" s="75"/>
      <c r="D12" s="73"/>
      <c r="E12" s="75"/>
      <c r="F12" s="73"/>
      <c r="G12" s="73"/>
    </row>
    <row r="13" spans="1:7" ht="15">
      <c r="A13" s="31" t="s">
        <v>130</v>
      </c>
      <c r="B13" s="75"/>
      <c r="C13" s="75"/>
      <c r="D13" s="73"/>
      <c r="E13" s="75"/>
      <c r="F13" s="73"/>
      <c r="G13" s="73"/>
    </row>
    <row r="14" spans="1:7" ht="15">
      <c r="A14" s="31" t="s">
        <v>140</v>
      </c>
      <c r="B14" s="75"/>
      <c r="C14" s="75"/>
      <c r="D14" s="73"/>
      <c r="E14" s="75"/>
      <c r="F14" s="73"/>
      <c r="G14" s="73"/>
    </row>
    <row r="15" spans="1:7" ht="15">
      <c r="A15" s="74" t="s">
        <v>127</v>
      </c>
      <c r="B15" s="73"/>
      <c r="C15" s="73"/>
      <c r="D15" s="73"/>
      <c r="E15" s="73"/>
      <c r="F15" s="73"/>
      <c r="G15" s="73"/>
    </row>
    <row r="16" spans="1:7" ht="14.25">
      <c r="A16" s="72" t="s">
        <v>124</v>
      </c>
      <c r="B16" s="76">
        <f>SUM(B10:B15)</f>
        <v>6729377</v>
      </c>
      <c r="C16" s="76">
        <f>SUM(C10:C15)</f>
        <v>6168707</v>
      </c>
      <c r="D16" s="76">
        <f>B16-C16</f>
        <v>560670</v>
      </c>
      <c r="E16" s="76">
        <f>SUM(E10:E15)</f>
        <v>11736494</v>
      </c>
      <c r="F16" s="76">
        <f>SUM(F10:F15)</f>
        <v>14015204</v>
      </c>
      <c r="G16" s="76">
        <f>E16-F16</f>
        <v>-2278710</v>
      </c>
    </row>
    <row r="17" spans="1:9" ht="15">
      <c r="A17" s="72" t="s">
        <v>137</v>
      </c>
      <c r="B17" s="73"/>
      <c r="C17" s="73"/>
      <c r="D17" s="73"/>
      <c r="E17" s="73"/>
      <c r="F17" s="73"/>
      <c r="G17" s="73"/>
      <c r="I17" s="77"/>
    </row>
    <row r="18" spans="1:7" ht="15">
      <c r="A18" s="74" t="s">
        <v>85</v>
      </c>
      <c r="B18" s="73">
        <v>6805072</v>
      </c>
      <c r="C18" s="73">
        <v>6998917</v>
      </c>
      <c r="D18" s="73">
        <f>B18-C18</f>
        <v>-193845</v>
      </c>
      <c r="E18" s="73">
        <v>7719881</v>
      </c>
      <c r="F18" s="73">
        <v>8087064</v>
      </c>
      <c r="G18" s="73">
        <f>E18-F18</f>
        <v>-367183</v>
      </c>
    </row>
    <row r="19" spans="1:7" ht="15">
      <c r="A19" s="74" t="s">
        <v>86</v>
      </c>
      <c r="B19" s="73"/>
      <c r="C19" s="73"/>
      <c r="D19" s="73"/>
      <c r="E19" s="73"/>
      <c r="F19" s="73"/>
      <c r="G19" s="73"/>
    </row>
    <row r="20" spans="1:9" ht="15">
      <c r="A20" s="74" t="s">
        <v>92</v>
      </c>
      <c r="B20" s="73">
        <v>95415</v>
      </c>
      <c r="C20" s="73">
        <v>1427</v>
      </c>
      <c r="D20" s="73">
        <f>B20-C20</f>
        <v>93988</v>
      </c>
      <c r="E20" s="73">
        <v>295646</v>
      </c>
      <c r="F20" s="73">
        <v>1116</v>
      </c>
      <c r="G20" s="73">
        <f>E20-F20</f>
        <v>294530</v>
      </c>
      <c r="I20" s="77"/>
    </row>
    <row r="21" spans="1:10" ht="15">
      <c r="A21" s="74" t="s">
        <v>90</v>
      </c>
      <c r="B21" s="73"/>
      <c r="C21" s="73"/>
      <c r="D21" s="73"/>
      <c r="E21" s="73"/>
      <c r="F21" s="73"/>
      <c r="G21" s="73"/>
      <c r="I21" s="77"/>
      <c r="J21" s="77"/>
    </row>
    <row r="22" spans="1:7" ht="15">
      <c r="A22" s="31" t="s">
        <v>101</v>
      </c>
      <c r="B22" s="73"/>
      <c r="C22" s="73">
        <v>50252</v>
      </c>
      <c r="D22" s="78">
        <f>B22-C22</f>
        <v>-50252</v>
      </c>
      <c r="E22" s="73"/>
      <c r="F22" s="73">
        <v>84597</v>
      </c>
      <c r="G22" s="75">
        <f>E22-F22</f>
        <v>-84597</v>
      </c>
    </row>
    <row r="23" spans="1:9" ht="15">
      <c r="A23" s="31" t="s">
        <v>102</v>
      </c>
      <c r="B23" s="73"/>
      <c r="C23" s="78">
        <v>4910</v>
      </c>
      <c r="D23" s="78">
        <f>B23-C23</f>
        <v>-4910</v>
      </c>
      <c r="E23" s="73"/>
      <c r="F23" s="75">
        <v>4700</v>
      </c>
      <c r="G23" s="75">
        <f>E23-F23</f>
        <v>-4700</v>
      </c>
      <c r="I23" s="77"/>
    </row>
    <row r="24" spans="1:7" ht="15">
      <c r="A24" s="31" t="s">
        <v>171</v>
      </c>
      <c r="B24" s="73"/>
      <c r="C24" s="73">
        <v>157</v>
      </c>
      <c r="D24" s="78">
        <f>B24-C24</f>
        <v>-157</v>
      </c>
      <c r="E24" s="73"/>
      <c r="F24" s="73">
        <v>603</v>
      </c>
      <c r="G24" s="73">
        <f>E24-F24</f>
        <v>-603</v>
      </c>
    </row>
    <row r="25" spans="1:7" ht="15">
      <c r="A25" s="74" t="s">
        <v>91</v>
      </c>
      <c r="B25" s="73"/>
      <c r="C25" s="73"/>
      <c r="D25" s="73"/>
      <c r="E25" s="73"/>
      <c r="F25" s="73"/>
      <c r="G25" s="73"/>
    </row>
    <row r="26" spans="1:7" ht="28.5">
      <c r="A26" s="72" t="s">
        <v>125</v>
      </c>
      <c r="B26" s="76">
        <f>SUM(B18:B25)</f>
        <v>6900487</v>
      </c>
      <c r="C26" s="76">
        <f>SUM(C18:C25)</f>
        <v>7055663</v>
      </c>
      <c r="D26" s="76">
        <f>B26-C26</f>
        <v>-155176</v>
      </c>
      <c r="E26" s="76">
        <f>SUM(E18:E25)</f>
        <v>8015527</v>
      </c>
      <c r="F26" s="76">
        <f>SUM(F18:F25)</f>
        <v>8178080</v>
      </c>
      <c r="G26" s="76">
        <f>E26-F26</f>
        <v>-162553</v>
      </c>
    </row>
    <row r="27" spans="1:7" ht="15">
      <c r="A27" s="72" t="s">
        <v>138</v>
      </c>
      <c r="B27" s="73"/>
      <c r="C27" s="73"/>
      <c r="D27" s="73"/>
      <c r="E27" s="73"/>
      <c r="F27" s="73"/>
      <c r="G27" s="73"/>
    </row>
    <row r="28" spans="1:7" ht="15">
      <c r="A28" s="74" t="s">
        <v>128</v>
      </c>
      <c r="B28" s="73"/>
      <c r="C28" s="73"/>
      <c r="D28" s="73"/>
      <c r="E28" s="73"/>
      <c r="F28" s="73"/>
      <c r="G28" s="73"/>
    </row>
    <row r="29" spans="1:7" ht="15">
      <c r="A29" s="74" t="s">
        <v>87</v>
      </c>
      <c r="B29" s="73"/>
      <c r="C29" s="73"/>
      <c r="D29" s="73"/>
      <c r="E29" s="73"/>
      <c r="F29" s="73"/>
      <c r="G29" s="73"/>
    </row>
    <row r="30" spans="1:7" ht="15">
      <c r="A30" s="74" t="s">
        <v>93</v>
      </c>
      <c r="B30" s="73"/>
      <c r="C30" s="73"/>
      <c r="D30" s="73"/>
      <c r="E30" s="73"/>
      <c r="F30" s="73"/>
      <c r="G30" s="73"/>
    </row>
    <row r="31" spans="1:7" ht="15">
      <c r="A31" s="74" t="s">
        <v>172</v>
      </c>
      <c r="B31" s="73"/>
      <c r="C31" s="73"/>
      <c r="D31" s="73"/>
      <c r="E31" s="73"/>
      <c r="F31" s="73"/>
      <c r="G31" s="73"/>
    </row>
    <row r="32" spans="1:7" ht="15">
      <c r="A32" s="74" t="s">
        <v>129</v>
      </c>
      <c r="B32" s="73"/>
      <c r="C32" s="73"/>
      <c r="D32" s="73"/>
      <c r="E32" s="73"/>
      <c r="F32" s="73"/>
      <c r="G32" s="73"/>
    </row>
    <row r="33" spans="1:7" ht="28.5">
      <c r="A33" s="72" t="s">
        <v>173</v>
      </c>
      <c r="B33" s="76">
        <f>SUM(B28:B32)</f>
        <v>0</v>
      </c>
      <c r="C33" s="76">
        <f>SUM(C28:C32)</f>
        <v>0</v>
      </c>
      <c r="D33" s="76">
        <f>B33-C33</f>
        <v>0</v>
      </c>
      <c r="E33" s="76">
        <f>SUM(E28:E32)</f>
        <v>0</v>
      </c>
      <c r="F33" s="76">
        <f>SUM(F28:F32)</f>
        <v>0</v>
      </c>
      <c r="G33" s="76">
        <f>E33-F33</f>
        <v>0</v>
      </c>
    </row>
    <row r="34" spans="1:7" ht="28.5">
      <c r="A34" s="72" t="s">
        <v>88</v>
      </c>
      <c r="B34" s="76">
        <f>SUM(B16,B26,B33)</f>
        <v>13629864</v>
      </c>
      <c r="C34" s="76">
        <f>SUM(C16,C26,C33)</f>
        <v>13224370</v>
      </c>
      <c r="D34" s="76">
        <f>B34-C34</f>
        <v>405494</v>
      </c>
      <c r="E34" s="76">
        <f>SUM(E16,E26,E33)</f>
        <v>19752021</v>
      </c>
      <c r="F34" s="76">
        <f>SUM(F16,F26,F33)</f>
        <v>22193284</v>
      </c>
      <c r="G34" s="76">
        <f>E34-F34</f>
        <v>-2441263</v>
      </c>
    </row>
    <row r="35" spans="1:7" ht="15">
      <c r="A35" s="72" t="s">
        <v>89</v>
      </c>
      <c r="B35" s="73"/>
      <c r="C35" s="73"/>
      <c r="D35" s="76">
        <f>G36</f>
        <v>9376942</v>
      </c>
      <c r="E35" s="73"/>
      <c r="F35" s="73"/>
      <c r="G35" s="76">
        <v>11818205</v>
      </c>
    </row>
    <row r="36" spans="1:7" ht="15">
      <c r="A36" s="72" t="s">
        <v>96</v>
      </c>
      <c r="B36" s="73"/>
      <c r="C36" s="73"/>
      <c r="D36" s="76">
        <f>D34+D35</f>
        <v>9782436</v>
      </c>
      <c r="E36" s="73"/>
      <c r="F36" s="73"/>
      <c r="G36" s="76">
        <f>G34+G35</f>
        <v>9376942</v>
      </c>
    </row>
    <row r="37" spans="1:7" ht="15">
      <c r="A37" s="74" t="s">
        <v>97</v>
      </c>
      <c r="B37" s="73"/>
      <c r="C37" s="73"/>
      <c r="D37" s="78">
        <v>2084376</v>
      </c>
      <c r="E37" s="73"/>
      <c r="F37" s="73"/>
      <c r="G37" s="80">
        <v>1370754</v>
      </c>
    </row>
    <row r="38" spans="2:8" ht="15">
      <c r="B38" s="79"/>
      <c r="C38" s="79"/>
      <c r="D38" s="79"/>
      <c r="E38" s="79"/>
      <c r="F38" s="79"/>
      <c r="G38" s="79"/>
      <c r="H38" s="25"/>
    </row>
    <row r="39" spans="1:8" ht="15">
      <c r="A39" s="90" t="str">
        <f>'справка № 1-КИС-БАЛАНС '!A46</f>
        <v>Дата: 18.03.2016 г.</v>
      </c>
      <c r="B39" s="159"/>
      <c r="C39" s="159"/>
      <c r="D39" s="81"/>
      <c r="E39" s="159"/>
      <c r="F39" s="159"/>
      <c r="G39" s="67"/>
      <c r="H39" s="25"/>
    </row>
    <row r="40" spans="2:8" ht="15">
      <c r="B40" s="79"/>
      <c r="C40" s="79"/>
      <c r="D40" s="79"/>
      <c r="E40" s="79"/>
      <c r="F40" s="79"/>
      <c r="G40" s="79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79"/>
      <c r="G41" s="79"/>
      <c r="H41" s="25"/>
    </row>
    <row r="42" spans="1:8" ht="15">
      <c r="A42" s="53" t="s">
        <v>182</v>
      </c>
      <c r="B42" s="33"/>
      <c r="C42" s="33"/>
      <c r="E42" s="54" t="s">
        <v>186</v>
      </c>
      <c r="F42" s="79"/>
      <c r="G42" s="79"/>
      <c r="H42" s="25"/>
    </row>
    <row r="43" spans="1:8" ht="15">
      <c r="A43" s="33"/>
      <c r="B43" s="33"/>
      <c r="C43" s="33"/>
      <c r="D43" s="55"/>
      <c r="E43" s="56"/>
      <c r="F43" s="79"/>
      <c r="G43" s="79"/>
      <c r="H43" s="25"/>
    </row>
    <row r="44" spans="1:8" ht="15">
      <c r="A44" s="33"/>
      <c r="B44" s="33"/>
      <c r="C44" s="33"/>
      <c r="D44" s="77"/>
      <c r="F44" s="79"/>
      <c r="G44" s="79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0" t="s">
        <v>184</v>
      </c>
      <c r="E46" s="160"/>
      <c r="F46" s="62"/>
      <c r="G46" s="62"/>
    </row>
    <row r="47" spans="1:7" ht="12.75">
      <c r="A47" s="36"/>
      <c r="B47" s="36"/>
      <c r="C47" s="36"/>
      <c r="F47" s="62"/>
      <c r="G47" s="62"/>
    </row>
    <row r="48" ht="12.75">
      <c r="E48" s="54" t="s">
        <v>185</v>
      </c>
    </row>
  </sheetData>
  <sheetProtection/>
  <mergeCells count="9">
    <mergeCell ref="B39:C39"/>
    <mergeCell ref="E39:F39"/>
    <mergeCell ref="D46:E46"/>
    <mergeCell ref="E1:F1"/>
    <mergeCell ref="A2:F2"/>
    <mergeCell ref="D3:E3"/>
    <mergeCell ref="A6:A7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31">
      <selection activeCell="A55" sqref="A55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116"/>
      <c r="G1" s="116" t="s">
        <v>174</v>
      </c>
      <c r="H1" s="116"/>
    </row>
    <row r="3" spans="1:8" ht="19.5" customHeight="1">
      <c r="A3" s="167" t="s">
        <v>55</v>
      </c>
      <c r="B3" s="167"/>
      <c r="C3" s="167"/>
      <c r="D3" s="167"/>
      <c r="E3" s="167"/>
      <c r="F3" s="167"/>
      <c r="G3" s="167"/>
      <c r="H3" s="167"/>
    </row>
    <row r="4" spans="1:8" ht="12.75">
      <c r="A4" s="117"/>
      <c r="B4" s="118"/>
      <c r="C4" s="118"/>
      <c r="D4" s="118"/>
      <c r="E4" s="118"/>
      <c r="F4" s="118"/>
      <c r="G4" s="118"/>
      <c r="H4" s="119"/>
    </row>
    <row r="5" spans="1:8" ht="14.25" customHeight="1">
      <c r="A5" s="3" t="s">
        <v>193</v>
      </c>
      <c r="B5" s="120"/>
      <c r="C5" s="120"/>
      <c r="D5" s="120"/>
      <c r="E5" s="120"/>
      <c r="F5" s="121"/>
      <c r="G5" s="168" t="s">
        <v>194</v>
      </c>
      <c r="H5" s="168"/>
    </row>
    <row r="6" spans="1:8" ht="15">
      <c r="A6" s="3" t="s">
        <v>195</v>
      </c>
      <c r="B6" s="120"/>
      <c r="C6" s="120"/>
      <c r="D6" s="120"/>
      <c r="E6" s="122"/>
      <c r="F6" s="122"/>
      <c r="G6" s="122"/>
      <c r="H6" s="123"/>
    </row>
    <row r="7" spans="1:8" ht="12.75">
      <c r="A7" s="124"/>
      <c r="B7" s="124"/>
      <c r="C7" s="124"/>
      <c r="D7" s="124"/>
      <c r="E7" s="125"/>
      <c r="F7" s="125"/>
      <c r="G7" s="125"/>
      <c r="H7" s="126" t="s">
        <v>56</v>
      </c>
    </row>
    <row r="8" spans="1:9" ht="32.25" customHeight="1">
      <c r="A8" s="169" t="s">
        <v>57</v>
      </c>
      <c r="B8" s="169" t="s">
        <v>61</v>
      </c>
      <c r="C8" s="173" t="s">
        <v>58</v>
      </c>
      <c r="D8" s="174"/>
      <c r="E8" s="174"/>
      <c r="F8" s="173" t="s">
        <v>59</v>
      </c>
      <c r="G8" s="175"/>
      <c r="H8" s="169" t="s">
        <v>60</v>
      </c>
      <c r="I8" s="16"/>
    </row>
    <row r="9" spans="1:9" ht="12.75" customHeight="1">
      <c r="A9" s="170"/>
      <c r="B9" s="172"/>
      <c r="C9" s="177" t="s">
        <v>62</v>
      </c>
      <c r="D9" s="169" t="s">
        <v>63</v>
      </c>
      <c r="E9" s="169" t="s">
        <v>131</v>
      </c>
      <c r="F9" s="169" t="s">
        <v>64</v>
      </c>
      <c r="G9" s="169" t="s">
        <v>65</v>
      </c>
      <c r="H9" s="170"/>
      <c r="I9" s="16"/>
    </row>
    <row r="10" spans="1:9" ht="60" customHeight="1">
      <c r="A10" s="171"/>
      <c r="B10" s="171"/>
      <c r="C10" s="178"/>
      <c r="D10" s="171"/>
      <c r="E10" s="176"/>
      <c r="F10" s="176"/>
      <c r="G10" s="176"/>
      <c r="H10" s="176"/>
      <c r="I10" s="16"/>
    </row>
    <row r="11" spans="1:9" s="128" customFormat="1" ht="15">
      <c r="A11" s="127" t="s">
        <v>6</v>
      </c>
      <c r="B11" s="127">
        <v>1</v>
      </c>
      <c r="C11" s="127">
        <v>2</v>
      </c>
      <c r="D11" s="127">
        <v>3</v>
      </c>
      <c r="E11" s="127">
        <v>4</v>
      </c>
      <c r="F11" s="127">
        <v>5</v>
      </c>
      <c r="G11" s="127">
        <v>6</v>
      </c>
      <c r="H11" s="127">
        <v>7</v>
      </c>
      <c r="I11" s="115"/>
    </row>
    <row r="12" spans="1:9" s="128" customFormat="1" ht="15" customHeight="1">
      <c r="A12" s="129" t="s">
        <v>103</v>
      </c>
      <c r="B12" s="130">
        <v>11780037</v>
      </c>
      <c r="C12" s="130">
        <v>113584</v>
      </c>
      <c r="D12" s="130"/>
      <c r="E12" s="130"/>
      <c r="F12" s="130">
        <v>79474</v>
      </c>
      <c r="G12" s="130"/>
      <c r="H12" s="131">
        <f>B12+C12+F12-G12</f>
        <v>11973095</v>
      </c>
      <c r="I12" s="115"/>
    </row>
    <row r="13" spans="1:8" s="128" customFormat="1" ht="15.75" customHeight="1">
      <c r="A13" s="129" t="s">
        <v>104</v>
      </c>
      <c r="B13" s="130">
        <v>11780037</v>
      </c>
      <c r="C13" s="130">
        <v>113584</v>
      </c>
      <c r="D13" s="132"/>
      <c r="E13" s="132"/>
      <c r="F13" s="130">
        <v>79474</v>
      </c>
      <c r="G13" s="132"/>
      <c r="H13" s="132">
        <f>B13+C13+F13-G13</f>
        <v>11973095</v>
      </c>
    </row>
    <row r="14" spans="1:9" s="128" customFormat="1" ht="14.25" customHeight="1">
      <c r="A14" s="129" t="s">
        <v>66</v>
      </c>
      <c r="B14" s="130">
        <v>9571540</v>
      </c>
      <c r="C14" s="130">
        <v>33694</v>
      </c>
      <c r="D14" s="132">
        <v>0</v>
      </c>
      <c r="E14" s="132">
        <v>0</v>
      </c>
      <c r="F14" s="130">
        <v>308430</v>
      </c>
      <c r="G14" s="132">
        <v>0</v>
      </c>
      <c r="H14" s="132">
        <f>B14+C14+F14-G14</f>
        <v>9913664</v>
      </c>
      <c r="I14" s="133"/>
    </row>
    <row r="15" spans="1:9" s="128" customFormat="1" ht="15">
      <c r="A15" s="129" t="s">
        <v>67</v>
      </c>
      <c r="B15" s="134"/>
      <c r="C15" s="134"/>
      <c r="D15" s="134"/>
      <c r="E15" s="134"/>
      <c r="F15" s="134"/>
      <c r="G15" s="134"/>
      <c r="H15" s="134"/>
      <c r="I15" s="115"/>
    </row>
    <row r="16" spans="1:9" ht="14.25" customHeight="1">
      <c r="A16" s="135" t="s">
        <v>68</v>
      </c>
      <c r="B16" s="134"/>
      <c r="C16" s="134"/>
      <c r="D16" s="134"/>
      <c r="E16" s="134"/>
      <c r="F16" s="134"/>
      <c r="G16" s="134"/>
      <c r="H16" s="134"/>
      <c r="I16" s="16"/>
    </row>
    <row r="17" spans="1:9" ht="15">
      <c r="A17" s="135" t="s">
        <v>69</v>
      </c>
      <c r="B17" s="136"/>
      <c r="C17" s="136"/>
      <c r="D17" s="136"/>
      <c r="E17" s="136"/>
      <c r="F17" s="136"/>
      <c r="G17" s="136"/>
      <c r="H17" s="134"/>
      <c r="I17" s="16"/>
    </row>
    <row r="18" spans="1:9" ht="15.75" customHeight="1">
      <c r="A18" s="129" t="s">
        <v>70</v>
      </c>
      <c r="B18" s="136"/>
      <c r="C18" s="136"/>
      <c r="D18" s="136"/>
      <c r="E18" s="136"/>
      <c r="F18" s="136"/>
      <c r="G18" s="136"/>
      <c r="H18" s="134"/>
      <c r="I18" s="16"/>
    </row>
    <row r="19" spans="1:9" ht="15.75" customHeight="1">
      <c r="A19" s="129" t="s">
        <v>175</v>
      </c>
      <c r="B19" s="131">
        <f>B20-B21</f>
        <v>536239</v>
      </c>
      <c r="C19" s="131">
        <f>C20-C21</f>
        <v>19712</v>
      </c>
      <c r="D19" s="134"/>
      <c r="E19" s="134"/>
      <c r="F19" s="134"/>
      <c r="G19" s="134"/>
      <c r="H19" s="131">
        <f>B19+C19</f>
        <v>555951</v>
      </c>
      <c r="I19" s="16"/>
    </row>
    <row r="20" spans="1:9" ht="15">
      <c r="A20" s="135" t="s">
        <v>132</v>
      </c>
      <c r="B20" s="134">
        <v>6483598</v>
      </c>
      <c r="C20" s="134">
        <v>241060</v>
      </c>
      <c r="D20" s="134"/>
      <c r="E20" s="134"/>
      <c r="F20" s="134"/>
      <c r="G20" s="134"/>
      <c r="H20" s="131">
        <f>B20+C20</f>
        <v>6724658</v>
      </c>
      <c r="I20" s="16"/>
    </row>
    <row r="21" spans="1:9" ht="15">
      <c r="A21" s="135" t="s">
        <v>133</v>
      </c>
      <c r="B21" s="134">
        <v>5947359</v>
      </c>
      <c r="C21" s="134">
        <v>221348</v>
      </c>
      <c r="D21" s="134"/>
      <c r="E21" s="134"/>
      <c r="F21" s="134"/>
      <c r="G21" s="134"/>
      <c r="H21" s="131">
        <f>B21+C21</f>
        <v>6168707</v>
      </c>
      <c r="I21" s="16"/>
    </row>
    <row r="22" spans="1:9" ht="15">
      <c r="A22" s="129" t="s">
        <v>71</v>
      </c>
      <c r="B22" s="134"/>
      <c r="C22" s="134"/>
      <c r="D22" s="134"/>
      <c r="E22" s="134"/>
      <c r="F22" s="131">
        <v>22480</v>
      </c>
      <c r="G22" s="131"/>
      <c r="H22" s="131">
        <f>F22-G22</f>
        <v>22480</v>
      </c>
      <c r="I22" s="137"/>
    </row>
    <row r="23" spans="1:9" ht="15">
      <c r="A23" s="135" t="s">
        <v>72</v>
      </c>
      <c r="B23" s="136"/>
      <c r="C23" s="136"/>
      <c r="D23" s="136"/>
      <c r="E23" s="136"/>
      <c r="F23" s="136"/>
      <c r="G23" s="134"/>
      <c r="H23" s="134"/>
      <c r="I23" s="16"/>
    </row>
    <row r="24" spans="1:9" ht="12.75" customHeight="1">
      <c r="A24" s="135" t="s">
        <v>73</v>
      </c>
      <c r="B24" s="134"/>
      <c r="C24" s="134"/>
      <c r="D24" s="134"/>
      <c r="E24" s="134"/>
      <c r="F24" s="134"/>
      <c r="G24" s="134"/>
      <c r="H24" s="134"/>
      <c r="I24" s="16"/>
    </row>
    <row r="25" spans="1:9" ht="15" customHeight="1">
      <c r="A25" s="135" t="s">
        <v>74</v>
      </c>
      <c r="B25" s="136"/>
      <c r="C25" s="136"/>
      <c r="D25" s="136"/>
      <c r="E25" s="136"/>
      <c r="F25" s="136"/>
      <c r="G25" s="136"/>
      <c r="H25" s="134"/>
      <c r="I25" s="16"/>
    </row>
    <row r="26" spans="1:9" ht="15">
      <c r="A26" s="135" t="s">
        <v>75</v>
      </c>
      <c r="B26" s="136"/>
      <c r="C26" s="136"/>
      <c r="D26" s="136"/>
      <c r="E26" s="136"/>
      <c r="F26" s="136"/>
      <c r="G26" s="136"/>
      <c r="H26" s="134"/>
      <c r="I26" s="16"/>
    </row>
    <row r="27" spans="1:9" ht="28.5" customHeight="1">
      <c r="A27" s="135" t="s">
        <v>176</v>
      </c>
      <c r="B27" s="136"/>
      <c r="C27" s="136"/>
      <c r="D27" s="136"/>
      <c r="E27" s="136"/>
      <c r="F27" s="136"/>
      <c r="G27" s="136"/>
      <c r="H27" s="134"/>
      <c r="I27" s="16"/>
    </row>
    <row r="28" spans="1:9" ht="15">
      <c r="A28" s="135" t="s">
        <v>76</v>
      </c>
      <c r="B28" s="134"/>
      <c r="C28" s="134"/>
      <c r="D28" s="134"/>
      <c r="E28" s="134"/>
      <c r="F28" s="134"/>
      <c r="G28" s="134"/>
      <c r="H28" s="134"/>
      <c r="I28" s="16"/>
    </row>
    <row r="29" spans="1:9" ht="15">
      <c r="A29" s="135" t="s">
        <v>77</v>
      </c>
      <c r="B29" s="136"/>
      <c r="C29" s="136"/>
      <c r="D29" s="136"/>
      <c r="E29" s="136"/>
      <c r="F29" s="136"/>
      <c r="G29" s="136"/>
      <c r="H29" s="134"/>
      <c r="I29" s="16"/>
    </row>
    <row r="30" spans="1:9" ht="30">
      <c r="A30" s="135" t="s">
        <v>177</v>
      </c>
      <c r="B30" s="136"/>
      <c r="C30" s="136"/>
      <c r="D30" s="136"/>
      <c r="E30" s="136"/>
      <c r="F30" s="136"/>
      <c r="G30" s="136"/>
      <c r="H30" s="134"/>
      <c r="I30" s="16"/>
    </row>
    <row r="31" spans="1:9" ht="15">
      <c r="A31" s="135" t="s">
        <v>76</v>
      </c>
      <c r="B31" s="134"/>
      <c r="C31" s="134"/>
      <c r="D31" s="134"/>
      <c r="E31" s="134"/>
      <c r="F31" s="134"/>
      <c r="G31" s="134"/>
      <c r="H31" s="134"/>
      <c r="I31" s="16"/>
    </row>
    <row r="32" spans="1:9" ht="15">
      <c r="A32" s="135" t="s">
        <v>77</v>
      </c>
      <c r="B32" s="136"/>
      <c r="C32" s="136"/>
      <c r="D32" s="136"/>
      <c r="E32" s="136"/>
      <c r="F32" s="136"/>
      <c r="G32" s="136"/>
      <c r="H32" s="134"/>
      <c r="I32" s="16"/>
    </row>
    <row r="33" spans="1:9" ht="15">
      <c r="A33" s="135" t="s">
        <v>134</v>
      </c>
      <c r="B33" s="136"/>
      <c r="C33" s="136"/>
      <c r="D33" s="136"/>
      <c r="E33" s="136"/>
      <c r="F33" s="136"/>
      <c r="G33" s="136"/>
      <c r="H33" s="134"/>
      <c r="I33" s="16"/>
    </row>
    <row r="34" spans="1:11" ht="15">
      <c r="A34" s="129" t="s">
        <v>78</v>
      </c>
      <c r="B34" s="130">
        <f>B14+B19</f>
        <v>10107779</v>
      </c>
      <c r="C34" s="130">
        <f>C14+C19</f>
        <v>53406</v>
      </c>
      <c r="D34" s="130"/>
      <c r="E34" s="130"/>
      <c r="F34" s="130">
        <f>F14+F22</f>
        <v>330910</v>
      </c>
      <c r="G34" s="130"/>
      <c r="H34" s="131">
        <f>SUM(B34,C34,F34)</f>
        <v>10492095</v>
      </c>
      <c r="I34" s="16"/>
      <c r="K34" s="138"/>
    </row>
    <row r="35" spans="1:9" ht="14.25" customHeight="1">
      <c r="A35" s="135" t="s">
        <v>141</v>
      </c>
      <c r="B35" s="134"/>
      <c r="C35" s="134"/>
      <c r="D35" s="134"/>
      <c r="E35" s="134"/>
      <c r="F35" s="134"/>
      <c r="G35" s="134"/>
      <c r="H35" s="134"/>
      <c r="I35" s="16"/>
    </row>
    <row r="36" spans="1:11" ht="28.5">
      <c r="A36" s="129" t="s">
        <v>79</v>
      </c>
      <c r="B36" s="130">
        <f>B34</f>
        <v>10107779</v>
      </c>
      <c r="C36" s="130">
        <f>C34</f>
        <v>53406</v>
      </c>
      <c r="D36" s="130"/>
      <c r="E36" s="130"/>
      <c r="F36" s="130">
        <f>F34</f>
        <v>330910</v>
      </c>
      <c r="G36" s="130"/>
      <c r="H36" s="131">
        <f>H34</f>
        <v>10492095</v>
      </c>
      <c r="I36" s="16"/>
      <c r="K36" s="139"/>
    </row>
    <row r="37" ht="15">
      <c r="I37" s="16"/>
    </row>
    <row r="38" spans="1:9" ht="15">
      <c r="A38" s="90" t="str">
        <f>'справка № 1-КИС-БАЛАНС '!A46</f>
        <v>Дата: 18.03.2016 г.</v>
      </c>
      <c r="I38" s="16"/>
    </row>
    <row r="39" spans="2:9" ht="15">
      <c r="B39" s="140"/>
      <c r="C39" s="140"/>
      <c r="D39" s="141"/>
      <c r="E39" s="142"/>
      <c r="F39" s="142"/>
      <c r="G39" s="143"/>
      <c r="H39" s="144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145"/>
    </row>
    <row r="41" spans="1:9" ht="15">
      <c r="A41" s="53" t="s">
        <v>190</v>
      </c>
      <c r="B41" s="33"/>
      <c r="C41" s="33"/>
      <c r="D41" s="146"/>
      <c r="E41" s="54" t="s">
        <v>188</v>
      </c>
      <c r="H41" s="138"/>
      <c r="I41" s="145"/>
    </row>
    <row r="42" spans="1:9" ht="15">
      <c r="A42" s="33"/>
      <c r="B42" s="33"/>
      <c r="C42" s="33"/>
      <c r="D42" s="147"/>
      <c r="E42" s="147"/>
      <c r="H42" s="148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F9:F10"/>
    <mergeCell ref="G9:G10"/>
    <mergeCell ref="A3:H3"/>
    <mergeCell ref="G5:H5"/>
    <mergeCell ref="A8:A10"/>
    <mergeCell ref="B8:B10"/>
    <mergeCell ref="C8:E8"/>
    <mergeCell ref="F8:G8"/>
    <mergeCell ref="H8:H10"/>
    <mergeCell ref="C9:C10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 B12:G12 F13:F14 B13:C14">
      <formula1>-999999999999999</formula1>
      <formula2>999999999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2016-03-23T11:28:21Z</dcterms:modified>
  <cp:category/>
  <cp:version/>
  <cp:contentType/>
  <cp:contentStatus/>
</cp:coreProperties>
</file>